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ЕЛЯСТАНОВ\Desktop\Моя папка\Бюджет 2025\Исполнение 1 кв. 2025\"/>
    </mc:Choice>
  </mc:AlternateContent>
  <xr:revisionPtr revIDLastSave="0" documentId="13_ncr:1_{73034D03-32BA-4ACE-A466-118F19A1E512}" xr6:coauthVersionLast="45" xr6:coauthVersionMax="45" xr10:uidLastSave="{00000000-0000-0000-0000-000000000000}"/>
  <bookViews>
    <workbookView xWindow="-120" yWindow="-120" windowWidth="38640" windowHeight="15840" xr2:uid="{00000000-000D-0000-FFFF-FFFF00000000}"/>
  </bookViews>
  <sheets>
    <sheet name="Бюджет" sheetId="1" r:id="rId1"/>
  </sheets>
  <definedNames>
    <definedName name="_xlnm._FilterDatabase" localSheetId="0" hidden="1">Бюджет!$A$5:$F$224</definedName>
    <definedName name="APPT" localSheetId="0">Бюджет!$B$21</definedName>
    <definedName name="FIO" localSheetId="0">Бюджет!$F$21</definedName>
    <definedName name="LAST_CELL" localSheetId="0">Бюджет!$J$229</definedName>
    <definedName name="SIGN" localSheetId="0">Бюджет!$B$21:$H$23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23" i="1" l="1"/>
  <c r="E223" i="1"/>
  <c r="F194" i="1"/>
  <c r="E194" i="1"/>
  <c r="G210" i="1"/>
  <c r="G214" i="1"/>
  <c r="F184" i="1"/>
  <c r="E184" i="1"/>
  <c r="F171" i="1"/>
  <c r="E171" i="1"/>
  <c r="F93" i="1"/>
  <c r="E93" i="1"/>
  <c r="G168" i="1"/>
  <c r="G155" i="1"/>
  <c r="F78" i="1"/>
  <c r="E78" i="1"/>
  <c r="G80" i="1"/>
  <c r="F71" i="1"/>
  <c r="E71" i="1"/>
  <c r="F66" i="1"/>
  <c r="E66" i="1"/>
  <c r="F7" i="1"/>
  <c r="G52" i="1"/>
  <c r="G33" i="1"/>
  <c r="F216" i="1" l="1"/>
  <c r="E216" i="1"/>
  <c r="G194" i="1"/>
  <c r="G184" i="1"/>
  <c r="G171" i="1"/>
  <c r="G93" i="1"/>
  <c r="G71" i="1" l="1"/>
  <c r="G66" i="1"/>
  <c r="G216" i="1"/>
  <c r="G223" i="1"/>
  <c r="G78" i="1"/>
  <c r="F64" i="1"/>
  <c r="F6" i="1" s="1"/>
  <c r="E64" i="1"/>
  <c r="E7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3" i="1"/>
  <c r="G54" i="1"/>
  <c r="G55" i="1"/>
  <c r="G56" i="1"/>
  <c r="G57" i="1"/>
  <c r="G58" i="1"/>
  <c r="G59" i="1"/>
  <c r="G60" i="1"/>
  <c r="G61" i="1"/>
  <c r="G62" i="1"/>
  <c r="G63" i="1"/>
  <c r="G65" i="1"/>
  <c r="G67" i="1"/>
  <c r="G68" i="1"/>
  <c r="G69" i="1"/>
  <c r="G70" i="1"/>
  <c r="G72" i="1"/>
  <c r="G73" i="1"/>
  <c r="G74" i="1"/>
  <c r="G75" i="1"/>
  <c r="G76" i="1"/>
  <c r="G77" i="1"/>
  <c r="G79" i="1"/>
  <c r="G82" i="1"/>
  <c r="G83" i="1"/>
  <c r="G84" i="1"/>
  <c r="G85" i="1"/>
  <c r="G86" i="1"/>
  <c r="G87" i="1"/>
  <c r="G89" i="1"/>
  <c r="G90" i="1"/>
  <c r="G91" i="1"/>
  <c r="G92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9" i="1"/>
  <c r="G170" i="1"/>
  <c r="G172" i="1"/>
  <c r="G173" i="1"/>
  <c r="G175" i="1"/>
  <c r="G176" i="1"/>
  <c r="G177" i="1"/>
  <c r="G178" i="1"/>
  <c r="G179" i="1"/>
  <c r="G180" i="1"/>
  <c r="G181" i="1"/>
  <c r="G182" i="1"/>
  <c r="G183" i="1"/>
  <c r="G185" i="1"/>
  <c r="G186" i="1"/>
  <c r="G187" i="1"/>
  <c r="G188" i="1"/>
  <c r="G189" i="1"/>
  <c r="G190" i="1"/>
  <c r="G191" i="1"/>
  <c r="G192" i="1"/>
  <c r="G193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1" i="1"/>
  <c r="G212" i="1"/>
  <c r="G213" i="1"/>
  <c r="G215" i="1"/>
  <c r="G217" i="1"/>
  <c r="G218" i="1"/>
  <c r="G219" i="1"/>
  <c r="G220" i="1"/>
  <c r="G221" i="1"/>
  <c r="G222" i="1"/>
  <c r="G224" i="1"/>
  <c r="G8" i="1"/>
  <c r="E6" i="1" l="1"/>
  <c r="G64" i="1"/>
  <c r="G7" i="1"/>
  <c r="G6" i="1" l="1"/>
</calcChain>
</file>

<file path=xl/sharedStrings.xml><?xml version="1.0" encoding="utf-8"?>
<sst xmlns="http://schemas.openxmlformats.org/spreadsheetml/2006/main" count="852" uniqueCount="213">
  <si>
    <t>КФСР</t>
  </si>
  <si>
    <t>КЦСР</t>
  </si>
  <si>
    <t>Наименование КЦСР</t>
  </si>
  <si>
    <t>КВР</t>
  </si>
  <si>
    <t>0103</t>
  </si>
  <si>
    <t>9690090019</t>
  </si>
  <si>
    <t>Расходы на обеспечение функций государственных органов, в том числе территориальных органов</t>
  </si>
  <si>
    <t>121</t>
  </si>
  <si>
    <t>129</t>
  </si>
  <si>
    <t>0104</t>
  </si>
  <si>
    <t>7820090019</t>
  </si>
  <si>
    <t>122</t>
  </si>
  <si>
    <t>244</t>
  </si>
  <si>
    <t>851</t>
  </si>
  <si>
    <t>852</t>
  </si>
  <si>
    <t>853</t>
  </si>
  <si>
    <t>0106</t>
  </si>
  <si>
    <t>9390090019</t>
  </si>
  <si>
    <t>0111</t>
  </si>
  <si>
    <t>Резервный фонд Местной администрации</t>
  </si>
  <si>
    <t>870</t>
  </si>
  <si>
    <t>0113</t>
  </si>
  <si>
    <t>1540199998</t>
  </si>
  <si>
    <t>Реализация мероприятий программы</t>
  </si>
  <si>
    <t>15Г0099998</t>
  </si>
  <si>
    <t>71000Н0730</t>
  </si>
  <si>
    <t>Осуществление выплат Почетным гражданам муниципальных образований</t>
  </si>
  <si>
    <t>330</t>
  </si>
  <si>
    <t>7710092794</t>
  </si>
  <si>
    <t>Взнос в Ассоциацию "Совет муниципальных образований КБР"</t>
  </si>
  <si>
    <t>9990059300</t>
  </si>
  <si>
    <t>9990071210</t>
  </si>
  <si>
    <t>Осуществление переданных муниципальным районам и городским округам в соответствии со статьей 2 Закона Кабардино-Балкарской Республики от 14 апреля 2015 года № 16-РЗ "О наделении органов местного самоуправления муниципальных районов и городских округов отдельными государственными полномочиями по созданию, организации деятельности административных комиссий и по определению перечня должностных лиц органов местного самоуправления, уполномоченных составлять протоколы об административных правонарушениях" полномочий Кабардино-Балкарской Республики по созданию и организации деятельности административных комиссий</t>
  </si>
  <si>
    <t>0405</t>
  </si>
  <si>
    <t>0505</t>
  </si>
  <si>
    <t>0530190019</t>
  </si>
  <si>
    <t>0701</t>
  </si>
  <si>
    <t>111</t>
  </si>
  <si>
    <t>119</t>
  </si>
  <si>
    <t>Расходы на обеспечение деятельности (оказание услуг) муниципальных учреждений</t>
  </si>
  <si>
    <t>0702</t>
  </si>
  <si>
    <t>0220275190</t>
  </si>
  <si>
    <t>0220290059</t>
  </si>
  <si>
    <t>0703</t>
  </si>
  <si>
    <t>0240190059</t>
  </si>
  <si>
    <t>0705</t>
  </si>
  <si>
    <t>0707</t>
  </si>
  <si>
    <t>0240180070</t>
  </si>
  <si>
    <t>Мероприятия по профилактике незаконного потребления наркотических средств и психотропных веществ, наркомании</t>
  </si>
  <si>
    <t>02401М9400</t>
  </si>
  <si>
    <t>Профилактика безнадзорности и правонарушений несовершеннолетних</t>
  </si>
  <si>
    <t>4620192100</t>
  </si>
  <si>
    <t>Мероприятия в сфере реализации государственной национальной политики</t>
  </si>
  <si>
    <t>0709</t>
  </si>
  <si>
    <t>0801</t>
  </si>
  <si>
    <t>1110290059</t>
  </si>
  <si>
    <t>0804</t>
  </si>
  <si>
    <t>1001</t>
  </si>
  <si>
    <t>71000Н0600</t>
  </si>
  <si>
    <t>Выплата доплат к пенсиям лицам, замещавшим должность муниципальной службы</t>
  </si>
  <si>
    <t>312</t>
  </si>
  <si>
    <t>1004</t>
  </si>
  <si>
    <t>9990070090</t>
  </si>
  <si>
    <t>323</t>
  </si>
  <si>
    <t>9990070190</t>
  </si>
  <si>
    <t>99900F2600</t>
  </si>
  <si>
    <t>1006</t>
  </si>
  <si>
    <t>9990070100</t>
  </si>
  <si>
    <t>Содержание отделов опеки и попечительства</t>
  </si>
  <si>
    <t>9990070110</t>
  </si>
  <si>
    <t>Содержание комиссий по делам несовершеннолетних и защите их прав</t>
  </si>
  <si>
    <t>1310390059</t>
  </si>
  <si>
    <t>112</t>
  </si>
  <si>
    <t>113</t>
  </si>
  <si>
    <t>1103</t>
  </si>
  <si>
    <t>13201Н0440</t>
  </si>
  <si>
    <t>Стипендии Главы муниципального образования спортсменам, тренерам и иным специалистам спортивных сборных команд Российской Федерации по видам спорта, включенным в программы Олимпийских игр, Паралимпийских игр и Сурдлимпийских игр, чемпионам Олимпийских игр, Паралимпийских игр и Сурдлимпийских игр</t>
  </si>
  <si>
    <t>1105</t>
  </si>
  <si>
    <t>1202</t>
  </si>
  <si>
    <t>2320290059</t>
  </si>
  <si>
    <t>1401</t>
  </si>
  <si>
    <t>Дотации на выравнивание бюджетной обеспеченности поселений</t>
  </si>
  <si>
    <t>511</t>
  </si>
  <si>
    <t>Всего</t>
  </si>
  <si>
    <t>Общегосударственные вопросы</t>
  </si>
  <si>
    <t>01</t>
  </si>
  <si>
    <t>% исполнения</t>
  </si>
  <si>
    <t>0105</t>
  </si>
  <si>
    <t>9090051200</t>
  </si>
  <si>
    <t>321</t>
  </si>
  <si>
    <t>313</t>
  </si>
  <si>
    <t>Реализация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 (в части расходов на приобретение учебных пособий, средств обучения, игр, игрушек)</t>
  </si>
  <si>
    <t>25Ф0190019</t>
  </si>
  <si>
    <t>9990071220</t>
  </si>
  <si>
    <t>Осуществление переданных муниципальным районам и городским округам в соответствии с Законом Кабардино-Балкарской Республики от 15 апреля 2019 года № 15-РЗ "О наделении органов местного самоуправления муниципальных районов и городских округов государственным полномочием Кабардино-Балкарской Республики по обращению с животными без владельцев" полномочий по обращению с животными без владельцев</t>
  </si>
  <si>
    <t>242</t>
  </si>
  <si>
    <t>247</t>
  </si>
  <si>
    <t>0310</t>
  </si>
  <si>
    <t>0527570550</t>
  </si>
  <si>
    <t>39Б0170010</t>
  </si>
  <si>
    <t>Осуществление части полномочий по организации водоснабжения населения в пределах полномочий, установленных законодательством Российской Федерации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</si>
  <si>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</si>
  <si>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Организация бесплатного горячего питания обучающихся, получающих начальное общее образование в муниципальных образовательных организациях</t>
  </si>
  <si>
    <t>3920390019</t>
  </si>
  <si>
    <t>0501</t>
  </si>
  <si>
    <t>243</t>
  </si>
  <si>
    <t>0220270130</t>
  </si>
  <si>
    <t>0220277110</t>
  </si>
  <si>
    <t>0220277120</t>
  </si>
  <si>
    <t>0220277210</t>
  </si>
  <si>
    <t>0220277220</t>
  </si>
  <si>
    <t>0220277300</t>
  </si>
  <si>
    <t>Субвенции бюджетам муниципальных образований на оплату труда основного административно-управленческого персонала образовательных организаций</t>
  </si>
  <si>
    <t>Субвенции бюджетам муниципальных образований на оплату труда административно-управленческого персонала (за исключением основного административно-управленческого персонала), учебно-вспомогательного персонала образовательных организаций</t>
  </si>
  <si>
    <t>Субвенции бюджетам муниципальных образований на оплату труда педагогических работников образовательных организаций</t>
  </si>
  <si>
    <t>Субвенции бюджетам муниципальных образований на оплату труда прочих педагогических работников образовательных организаций</t>
  </si>
  <si>
    <t>Субвенции бюджетам муниципальных образований на оплату труда младшего обслуживающего персонала образовательных организаций</t>
  </si>
  <si>
    <t>0220277400</t>
  </si>
  <si>
    <t>Субвенции бюджетам муниципальных образований на оплату труда за индивидуальное обучение на основании медицинского заключения на дому детей, имеющих ограниченные возможности здоровья, за индивидуальное и групповое обучение детей, находящихся на длительном лечении в детских больницах (клиниках) и детских отделениях больниц для взрослых</t>
  </si>
  <si>
    <t>0240170130</t>
  </si>
  <si>
    <t>0240177210</t>
  </si>
  <si>
    <t>0203</t>
  </si>
  <si>
    <t>9990092019</t>
  </si>
  <si>
    <t xml:space="preserve">Приложение № 3 к постановлению </t>
  </si>
  <si>
    <t>План</t>
  </si>
  <si>
    <t>Расход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</si>
  <si>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</si>
  <si>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9620090011</t>
  </si>
  <si>
    <t>9690090011</t>
  </si>
  <si>
    <t>9690090020</t>
  </si>
  <si>
    <t>7810090011</t>
  </si>
  <si>
    <t>7820090011</t>
  </si>
  <si>
    <t>7820090020</t>
  </si>
  <si>
    <t>7820090071</t>
  </si>
  <si>
    <t>3920390011</t>
  </si>
  <si>
    <t>3920390020</t>
  </si>
  <si>
    <t>9390090011</t>
  </si>
  <si>
    <t>9390090020</t>
  </si>
  <si>
    <t>9990090011</t>
  </si>
  <si>
    <t>9990099999</t>
  </si>
  <si>
    <t>Расходы на выплаты по оплате труда муниципальных служащих (лиц, замещающих муниципальные должности)</t>
  </si>
  <si>
    <t>Расходы на обеспечение деятельности органов местного самоуправления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</si>
  <si>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</si>
  <si>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Финансовое обеспечение иных расходов органов местного самоуправления и муниципальных казенных учреждений</t>
  </si>
  <si>
    <t>1010390011</t>
  </si>
  <si>
    <t>1011290020</t>
  </si>
  <si>
    <t>25Ф0190011</t>
  </si>
  <si>
    <t>25Ф0190020</t>
  </si>
  <si>
    <t>3841290072</t>
  </si>
  <si>
    <t>0530190011</t>
  </si>
  <si>
    <t>0530190020</t>
  </si>
  <si>
    <t>0530190071</t>
  </si>
  <si>
    <t>Жилищно-коммунальные (коммунальные) услуги, взносы на капитальный ремонт общего имущества в многоквартирном доме по объектам, находящимся в муницпальной казне</t>
  </si>
  <si>
    <t>0220290071</t>
  </si>
  <si>
    <t>0240190071</t>
  </si>
  <si>
    <t>0240192151</t>
  </si>
  <si>
    <t>0250790071</t>
  </si>
  <si>
    <t>1140190011</t>
  </si>
  <si>
    <t>1140190020</t>
  </si>
  <si>
    <t>1310390071</t>
  </si>
  <si>
    <t>1340290011</t>
  </si>
  <si>
    <t>1340290020</t>
  </si>
  <si>
    <t>1340290071</t>
  </si>
  <si>
    <t>2320290071</t>
  </si>
  <si>
    <t>Жилищно-коммунальные (коммунальные) услуги, взносы на капитальный ремонт общего имущества в многоквартирном доме</t>
  </si>
  <si>
    <t>Реализация программы "Развитие системы поддержки молодежной политики "Регион для молодых"</t>
  </si>
  <si>
    <t>0250790020</t>
  </si>
  <si>
    <t>0250790011</t>
  </si>
  <si>
    <t xml:space="preserve">местной администрации Чегемского муниципального района </t>
  </si>
  <si>
    <t>Дотации (гранты) местным бюджетам за достижение показателей деятельности органов исполнительной власти субъектов Российской Федерации</t>
  </si>
  <si>
    <t>Осуществление переданных органам местного самоуправления в соответствии со статьёй 3 Закона КБР от 29.10.2003 года № 90-РЗ "Об осуществлении государственных полномочий на государственную регистрацию актов гражданского состояния в Кабардино-Балкарской Республике" полномочий Российской Федерации на государственную регистрацию актов гражданского состояния</t>
  </si>
  <si>
    <t>Реализация специальной меры в сфере экономики, установленной постановлением Правительства Российской Федерации от 03 октября 2022 г. № 1745 "О специальной мере в сфере экономики и внесении изменения в постановление Правительства Российской Федерации от 30 апреля 2020 г. № 616"</t>
  </si>
  <si>
    <t>Реализация прав граждан на получение общедоступного и бесплатного дошкольного, начального общего, основного общего, среднего (полного) общего образования, а также дополнительного образования в общеобразовательных организациях в соответствии с Федеральным законом от 29 декабря 2012 года № 273-ФЗ "Об образовании в Российской Федерации" в части оплаты труда работников общеобразовательных и дошкольных организаций (ежемесячная денежная выплата педагогическим работникам)</t>
  </si>
  <si>
    <t>Привлечение обучающихся к труду</t>
  </si>
  <si>
    <t>Реализация прав на получение общедоступного и бесплатного дошкольного, начального общего, основного общего, среднего (полного) общего образования, а также дополнительного образования в общеобразовательных учреждениях в соответствии с Федеральным законом от 29.12.2012 года № 273-ФЗ "Об образовании в Российской Федерации" в части расходов на приобретение учебников и учебных пособий</t>
  </si>
  <si>
    <t>Реализация прав на получение общедоступного и бесплатного дошкольного, начального общего, основного общего, среднего (полного) общего образования, а также дополнительного образования в общеобразовательных учреждениях в соответствии с Федеральным законом от 29.12.2012 года № 273-ФЗ "Об образовании в Российской Федерации" в части дополнительного профессионального образования педагогических работников общего и дошкольного образования</t>
  </si>
  <si>
    <t>Проведение мероприятий по обеспечению антитеррористической защищенности объектов (территорий) в муниципальных учреждениях</t>
  </si>
  <si>
    <t>Ежемесячное денежное вознаграждение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организаций, муниципальных общеобразовательных организаций и профессиональных образовательных организаций</t>
  </si>
  <si>
    <t>Финансовое обеспечение мероприятий, связанных с организацией отдыха детей в учреждениях с дневным пребыванием детей в каникулярное время</t>
  </si>
  <si>
    <t>Расходы на поддержку отрасли культуры</t>
  </si>
  <si>
    <t>Выплата ежемесячных денежных выплат опекунам (попечителям), приемным родителям на содержание детей-сирот и детей, оставшихся без попечения родителей</t>
  </si>
  <si>
    <t>Выплата ежемесячного вознаграждения приемным родителям</t>
  </si>
  <si>
    <t>Выплата единовременного пособия при всех формах устройства детей, лишенных родительского попечения, в семью</t>
  </si>
  <si>
    <t>1003</t>
  </si>
  <si>
    <t>3920220540</t>
  </si>
  <si>
    <t>0220275180</t>
  </si>
  <si>
    <t>0220271270</t>
  </si>
  <si>
    <t>02401L3040</t>
  </si>
  <si>
    <t>0220270880</t>
  </si>
  <si>
    <t>0240772020</t>
  </si>
  <si>
    <t>11201L5190</t>
  </si>
  <si>
    <t>Мобилизационная и вневойсковая подготовка</t>
  </si>
  <si>
    <t>Защита населения и территории от чрезвычайных ситуаций природного и техногенного характера, пожарная безопасность</t>
  </si>
  <si>
    <t>НАЦИОНАЛЬНАЯ ЭКОНОМИКА</t>
  </si>
  <si>
    <t>ЖИЛИЩНО-КОММУНАЛЬНОЕ ХОЗЯЙСТВО</t>
  </si>
  <si>
    <t>ОБРАЗОВАНИЕ</t>
  </si>
  <si>
    <t>КУЛЬТУРА</t>
  </si>
  <si>
    <t>СОЦИАЛЬНАЯ ПОЛИТИКА</t>
  </si>
  <si>
    <t>ФИЗИЧЕСКАЯ КУЛЬТУРА И СПОРТ</t>
  </si>
  <si>
    <t>СРЕДСТВА МАССОВОЙ ИНФОРМАЦИИ</t>
  </si>
  <si>
    <t>МЕЖБЮДЖЕТНЫЕ ТРАНСФЕРТЫ ОБЩЕГО ХАРАКТЕРА БЮДЖЕТАМ СУБЪЕКТОВ РОССИЙСКОЙ ФЕДЕРАЦИИ И МУНИЦИПАЛЬНЫХ ОБРАЗОВАНИЙ</t>
  </si>
  <si>
    <t>4610162160</t>
  </si>
  <si>
    <t>633</t>
  </si>
  <si>
    <t>3841292065</t>
  </si>
  <si>
    <t>022Ю653030</t>
  </si>
  <si>
    <t>022Ю1А1160</t>
  </si>
  <si>
    <t>1310392151</t>
  </si>
  <si>
    <t>022Ю651790</t>
  </si>
  <si>
    <t>022Ю650500</t>
  </si>
  <si>
    <t>Субсидии на поддержку некоммерческих неправительственных организаций, участвующих в развитии институтов гражданского общества</t>
  </si>
  <si>
    <t>Обеспечение обслуживания, содержания и сохранности имущества муниципальной казны (за исключением земельных участков)</t>
  </si>
  <si>
    <t>Исполнение бюджета Чегемского муниципального района за  первый квартал 2025 года по разделам и подразделам классификации расходов бюджетов  (руб.)</t>
  </si>
  <si>
    <t>от "09" апреля 2025 г. № 616-па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</si>
</sst>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?"/>
    <numFmt numFmtId="165" formatCode="#,##0.0"/>
    <numFmt numFmtId="166" formatCode="0.0%"/>
  </numFmts>
  <fonts count="5" x14ac:knownFonts="1">
    <font>
      <sz val="10"/>
      <name val="Arial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7">
    <xf numFmtId="0" fontId="0" fillId="0" borderId="0" xfId="0"/>
    <xf numFmtId="49" fontId="2" fillId="2" borderId="1" xfId="0" applyNumberFormat="1" applyFont="1" applyFill="1" applyBorder="1" applyAlignment="1">
      <alignment wrapText="1"/>
    </xf>
    <xf numFmtId="0" fontId="2" fillId="2" borderId="0" xfId="0" applyFont="1" applyFill="1" applyAlignment="1">
      <alignment vertical="center"/>
    </xf>
    <xf numFmtId="0" fontId="2" fillId="2" borderId="0" xfId="0" applyFont="1" applyFill="1" applyBorder="1" applyAlignment="1" applyProtection="1">
      <alignment vertical="center"/>
    </xf>
    <xf numFmtId="49" fontId="3" fillId="2" borderId="1" xfId="0" applyNumberFormat="1" applyFont="1" applyFill="1" applyBorder="1" applyAlignment="1" applyProtection="1">
      <alignment horizontal="center" vertical="center" wrapText="1"/>
    </xf>
    <xf numFmtId="49" fontId="3" fillId="2" borderId="1" xfId="0" applyNumberFormat="1" applyFont="1" applyFill="1" applyBorder="1" applyAlignment="1" applyProtection="1">
      <alignment horizontal="left" vertical="center" wrapText="1"/>
    </xf>
    <xf numFmtId="49" fontId="3" fillId="2" borderId="1" xfId="0" applyNumberFormat="1" applyFont="1" applyFill="1" applyBorder="1" applyAlignment="1" applyProtection="1">
      <alignment horizontal="center" vertical="center"/>
    </xf>
    <xf numFmtId="165" fontId="2" fillId="2" borderId="0" xfId="0" applyNumberFormat="1" applyFont="1" applyFill="1" applyAlignment="1">
      <alignment vertical="center"/>
    </xf>
    <xf numFmtId="165" fontId="3" fillId="2" borderId="1" xfId="0" applyNumberFormat="1" applyFont="1" applyFill="1" applyBorder="1" applyAlignment="1" applyProtection="1">
      <alignment horizontal="right" vertical="center"/>
    </xf>
    <xf numFmtId="49" fontId="2" fillId="2" borderId="1" xfId="0" applyNumberFormat="1" applyFont="1" applyFill="1" applyBorder="1" applyAlignment="1" applyProtection="1">
      <alignment horizontal="lef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right" vertical="center" wrapText="1"/>
    </xf>
    <xf numFmtId="164" fontId="2" fillId="2" borderId="1" xfId="0" applyNumberFormat="1" applyFont="1" applyFill="1" applyBorder="1" applyAlignment="1" applyProtection="1">
      <alignment horizontal="left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right" vertical="center" wrapText="1"/>
    </xf>
    <xf numFmtId="4" fontId="2" fillId="0" borderId="1" xfId="0" applyNumberFormat="1" applyFont="1" applyBorder="1"/>
    <xf numFmtId="4" fontId="2" fillId="2" borderId="0" xfId="0" applyNumberFormat="1" applyFont="1" applyFill="1" applyAlignment="1">
      <alignment vertical="center"/>
    </xf>
    <xf numFmtId="49" fontId="4" fillId="2" borderId="1" xfId="0" applyNumberFormat="1" applyFont="1" applyFill="1" applyBorder="1" applyAlignment="1" applyProtection="1">
      <alignment horizontal="left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2" fillId="2" borderId="0" xfId="0" applyFont="1" applyFill="1" applyAlignment="1">
      <alignment vertical="center" wrapText="1"/>
    </xf>
    <xf numFmtId="166" fontId="3" fillId="2" borderId="1" xfId="0" applyNumberFormat="1" applyFont="1" applyFill="1" applyBorder="1" applyAlignment="1" applyProtection="1">
      <alignment horizontal="right" vertical="center"/>
    </xf>
    <xf numFmtId="166" fontId="4" fillId="2" borderId="1" xfId="0" applyNumberFormat="1" applyFont="1" applyFill="1" applyBorder="1" applyAlignment="1" applyProtection="1">
      <alignment horizontal="right" vertical="center"/>
    </xf>
    <xf numFmtId="0" fontId="2" fillId="2" borderId="0" xfId="0" applyFont="1" applyFill="1" applyAlignment="1">
      <alignment horizontal="right" vertical="center"/>
    </xf>
    <xf numFmtId="0" fontId="2" fillId="2" borderId="0" xfId="1" applyFont="1" applyFill="1" applyBorder="1" applyAlignment="1" applyProtection="1">
      <alignment horizontal="right" vertical="center"/>
    </xf>
    <xf numFmtId="0" fontId="3" fillId="2" borderId="0" xfId="1" applyFont="1" applyFill="1" applyBorder="1" applyAlignment="1" applyProtection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</cellXfs>
  <cellStyles count="3">
    <cellStyle name="Обычный" xfId="0" builtinId="0"/>
    <cellStyle name="Обычный 2" xfId="1" xr:uid="{00000000-0005-0000-0000-000001000000}"/>
    <cellStyle name="Обычный 2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J224"/>
  <sheetViews>
    <sheetView showGridLines="0" tabSelected="1" zoomScale="90" zoomScaleNormal="90" workbookViewId="0">
      <selection activeCell="A3" sqref="A3:G3"/>
    </sheetView>
  </sheetViews>
  <sheetFormatPr defaultColWidth="11.140625" defaultRowHeight="15.75" x14ac:dyDescent="0.2"/>
  <cols>
    <col min="1" max="1" width="36.140625" style="20" customWidth="1"/>
    <col min="2" max="2" width="8" style="2" customWidth="1"/>
    <col min="3" max="3" width="12.85546875" style="2" customWidth="1"/>
    <col min="4" max="4" width="5.42578125" style="2" bestFit="1" customWidth="1"/>
    <col min="5" max="5" width="14.7109375" style="2" customWidth="1"/>
    <col min="6" max="6" width="14.5703125" style="2" customWidth="1"/>
    <col min="7" max="7" width="8.5703125" style="2" customWidth="1"/>
    <col min="8" max="8" width="0.42578125" style="2" hidden="1" customWidth="1"/>
    <col min="9" max="9" width="11.140625" style="2" hidden="1" customWidth="1"/>
    <col min="10" max="10" width="18.5703125" style="2" customWidth="1"/>
    <col min="11" max="16384" width="11.140625" style="2"/>
  </cols>
  <sheetData>
    <row r="1" spans="1:10" x14ac:dyDescent="0.2">
      <c r="A1" s="23" t="s">
        <v>123</v>
      </c>
      <c r="B1" s="23"/>
      <c r="C1" s="23"/>
      <c r="D1" s="23"/>
      <c r="E1" s="23"/>
      <c r="F1" s="23"/>
      <c r="G1" s="23"/>
    </row>
    <row r="2" spans="1:10" x14ac:dyDescent="0.2">
      <c r="A2" s="23" t="s">
        <v>168</v>
      </c>
      <c r="B2" s="23"/>
      <c r="C2" s="23"/>
      <c r="D2" s="23"/>
      <c r="E2" s="23"/>
      <c r="F2" s="23"/>
      <c r="G2" s="23"/>
    </row>
    <row r="3" spans="1:10" x14ac:dyDescent="0.2">
      <c r="A3" s="24" t="s">
        <v>212</v>
      </c>
      <c r="B3" s="23"/>
      <c r="C3" s="23"/>
      <c r="D3" s="23"/>
      <c r="E3" s="23"/>
      <c r="F3" s="23"/>
      <c r="G3" s="23"/>
    </row>
    <row r="4" spans="1:10" ht="63" customHeight="1" x14ac:dyDescent="0.2">
      <c r="A4" s="25" t="s">
        <v>211</v>
      </c>
      <c r="B4" s="26"/>
      <c r="C4" s="26"/>
      <c r="D4" s="26"/>
      <c r="E4" s="26"/>
      <c r="F4" s="26"/>
      <c r="G4" s="26"/>
      <c r="H4" s="26"/>
      <c r="I4" s="26"/>
      <c r="J4" s="3"/>
    </row>
    <row r="5" spans="1:10" ht="47.25" x14ac:dyDescent="0.2">
      <c r="A5" s="4" t="s">
        <v>2</v>
      </c>
      <c r="B5" s="4" t="s">
        <v>0</v>
      </c>
      <c r="C5" s="4" t="s">
        <v>1</v>
      </c>
      <c r="D5" s="4" t="s">
        <v>3</v>
      </c>
      <c r="E5" s="4" t="s">
        <v>124</v>
      </c>
      <c r="F5" s="4" t="s">
        <v>125</v>
      </c>
      <c r="G5" s="4" t="s">
        <v>86</v>
      </c>
    </row>
    <row r="6" spans="1:10" x14ac:dyDescent="0.2">
      <c r="A6" s="5" t="s">
        <v>83</v>
      </c>
      <c r="B6" s="6"/>
      <c r="C6" s="6"/>
      <c r="D6" s="6"/>
      <c r="E6" s="8">
        <f>E7+E64+E66+E71+E78+E93+E171+E194+E216+E223+E184</f>
        <v>432982378.56999999</v>
      </c>
      <c r="F6" s="8">
        <f>F7+F64+F66+F71+F78+F93+F171+F194+F216+F223+F184</f>
        <v>363966906.09000003</v>
      </c>
      <c r="G6" s="21">
        <f>F6/E6</f>
        <v>0.84060443127515805</v>
      </c>
      <c r="J6" s="7"/>
    </row>
    <row r="7" spans="1:10" x14ac:dyDescent="0.2">
      <c r="A7" s="5" t="s">
        <v>84</v>
      </c>
      <c r="B7" s="6" t="s">
        <v>85</v>
      </c>
      <c r="C7" s="6"/>
      <c r="D7" s="6"/>
      <c r="E7" s="8">
        <f>SUM(E8:E63)</f>
        <v>52267685.452500001</v>
      </c>
      <c r="F7" s="8">
        <f>SUM(F8:F63)</f>
        <v>24000585.909999996</v>
      </c>
      <c r="G7" s="21">
        <f t="shared" ref="G7" si="0">F7/E7</f>
        <v>0.45918593299508792</v>
      </c>
      <c r="J7" s="7"/>
    </row>
    <row r="8" spans="1:10" ht="63" x14ac:dyDescent="0.2">
      <c r="A8" s="9" t="s">
        <v>140</v>
      </c>
      <c r="B8" s="10" t="s">
        <v>4</v>
      </c>
      <c r="C8" s="10" t="s">
        <v>127</v>
      </c>
      <c r="D8" s="10" t="s">
        <v>7</v>
      </c>
      <c r="E8" s="11">
        <v>400396.5</v>
      </c>
      <c r="F8" s="11">
        <v>378720.29</v>
      </c>
      <c r="G8" s="21">
        <f>F8/E8</f>
        <v>0.94586313816429457</v>
      </c>
    </row>
    <row r="9" spans="1:10" ht="63" x14ac:dyDescent="0.2">
      <c r="A9" s="9" t="s">
        <v>140</v>
      </c>
      <c r="B9" s="10" t="s">
        <v>4</v>
      </c>
      <c r="C9" s="10" t="s">
        <v>127</v>
      </c>
      <c r="D9" s="10" t="s">
        <v>11</v>
      </c>
      <c r="E9" s="11">
        <v>9000</v>
      </c>
      <c r="F9" s="11">
        <v>9000</v>
      </c>
      <c r="G9" s="21">
        <f t="shared" ref="G9:G70" si="1">F9/E9</f>
        <v>1</v>
      </c>
    </row>
    <row r="10" spans="1:10" ht="63" x14ac:dyDescent="0.2">
      <c r="A10" s="9" t="s">
        <v>140</v>
      </c>
      <c r="B10" s="10" t="s">
        <v>4</v>
      </c>
      <c r="C10" s="10" t="s">
        <v>127</v>
      </c>
      <c r="D10" s="10" t="s">
        <v>8</v>
      </c>
      <c r="E10" s="11">
        <v>120919.75</v>
      </c>
      <c r="F10" s="11">
        <v>73868.009999999995</v>
      </c>
      <c r="G10" s="21">
        <f t="shared" si="1"/>
        <v>0.61088457427343335</v>
      </c>
    </row>
    <row r="11" spans="1:10" ht="63" x14ac:dyDescent="0.2">
      <c r="A11" s="9" t="s">
        <v>140</v>
      </c>
      <c r="B11" s="10" t="s">
        <v>4</v>
      </c>
      <c r="C11" s="10" t="s">
        <v>128</v>
      </c>
      <c r="D11" s="10" t="s">
        <v>7</v>
      </c>
      <c r="E11" s="11">
        <v>396059.25</v>
      </c>
      <c r="F11" s="11">
        <v>307674.46000000002</v>
      </c>
      <c r="G11" s="21">
        <f t="shared" si="1"/>
        <v>0.77683947540677312</v>
      </c>
    </row>
    <row r="12" spans="1:10" ht="63" x14ac:dyDescent="0.2">
      <c r="A12" s="9" t="s">
        <v>140</v>
      </c>
      <c r="B12" s="10" t="s">
        <v>4</v>
      </c>
      <c r="C12" s="10" t="s">
        <v>128</v>
      </c>
      <c r="D12" s="10" t="s">
        <v>11</v>
      </c>
      <c r="E12" s="11">
        <v>9000</v>
      </c>
      <c r="F12" s="11">
        <v>9000</v>
      </c>
      <c r="G12" s="21">
        <f t="shared" si="1"/>
        <v>1</v>
      </c>
    </row>
    <row r="13" spans="1:10" ht="63" x14ac:dyDescent="0.2">
      <c r="A13" s="9" t="s">
        <v>140</v>
      </c>
      <c r="B13" s="10" t="s">
        <v>4</v>
      </c>
      <c r="C13" s="10" t="s">
        <v>128</v>
      </c>
      <c r="D13" s="10" t="s">
        <v>8</v>
      </c>
      <c r="E13" s="11">
        <v>119610</v>
      </c>
      <c r="F13" s="11">
        <v>60597</v>
      </c>
      <c r="G13" s="21">
        <f t="shared" si="1"/>
        <v>0.50662151993980431</v>
      </c>
    </row>
    <row r="14" spans="1:10" ht="47.25" x14ac:dyDescent="0.2">
      <c r="A14" s="9" t="s">
        <v>6</v>
      </c>
      <c r="B14" s="10" t="s">
        <v>4</v>
      </c>
      <c r="C14" s="10" t="s">
        <v>5</v>
      </c>
      <c r="D14" s="10" t="s">
        <v>12</v>
      </c>
      <c r="E14" s="11">
        <v>3500</v>
      </c>
      <c r="F14" s="11">
        <v>0</v>
      </c>
      <c r="G14" s="21">
        <f t="shared" si="1"/>
        <v>0</v>
      </c>
    </row>
    <row r="15" spans="1:10" ht="47.25" x14ac:dyDescent="0.2">
      <c r="A15" s="9" t="s">
        <v>141</v>
      </c>
      <c r="B15" s="10" t="s">
        <v>4</v>
      </c>
      <c r="C15" s="10" t="s">
        <v>129</v>
      </c>
      <c r="D15" s="10" t="s">
        <v>12</v>
      </c>
      <c r="E15" s="11">
        <v>216115</v>
      </c>
      <c r="F15" s="11">
        <v>169450</v>
      </c>
      <c r="G15" s="21">
        <f t="shared" si="1"/>
        <v>0.78407329431089934</v>
      </c>
    </row>
    <row r="16" spans="1:10" ht="63" x14ac:dyDescent="0.2">
      <c r="A16" s="9" t="s">
        <v>140</v>
      </c>
      <c r="B16" s="10" t="s">
        <v>9</v>
      </c>
      <c r="C16" s="10" t="s">
        <v>130</v>
      </c>
      <c r="D16" s="10" t="s">
        <v>7</v>
      </c>
      <c r="E16" s="11">
        <v>2579465.25</v>
      </c>
      <c r="F16" s="11">
        <v>2305985.66</v>
      </c>
      <c r="G16" s="21">
        <f t="shared" si="1"/>
        <v>0.89397818404415419</v>
      </c>
    </row>
    <row r="17" spans="1:7" ht="63" x14ac:dyDescent="0.2">
      <c r="A17" s="9" t="s">
        <v>140</v>
      </c>
      <c r="B17" s="10" t="s">
        <v>9</v>
      </c>
      <c r="C17" s="10" t="s">
        <v>130</v>
      </c>
      <c r="D17" s="10" t="s">
        <v>11</v>
      </c>
      <c r="E17" s="11">
        <v>55440</v>
      </c>
      <c r="F17" s="11">
        <v>99799.63</v>
      </c>
      <c r="G17" s="21">
        <f t="shared" si="1"/>
        <v>1.8001376262626263</v>
      </c>
    </row>
    <row r="18" spans="1:7" ht="63" x14ac:dyDescent="0.2">
      <c r="A18" s="9" t="s">
        <v>140</v>
      </c>
      <c r="B18" s="10" t="s">
        <v>9</v>
      </c>
      <c r="C18" s="10" t="s">
        <v>130</v>
      </c>
      <c r="D18" s="10" t="s">
        <v>8</v>
      </c>
      <c r="E18" s="11">
        <v>778998.5</v>
      </c>
      <c r="F18" s="11">
        <v>473786.8</v>
      </c>
      <c r="G18" s="21">
        <f t="shared" si="1"/>
        <v>0.60819988741955211</v>
      </c>
    </row>
    <row r="19" spans="1:7" ht="63" x14ac:dyDescent="0.2">
      <c r="A19" s="9" t="s">
        <v>140</v>
      </c>
      <c r="B19" s="10" t="s">
        <v>9</v>
      </c>
      <c r="C19" s="10" t="s">
        <v>131</v>
      </c>
      <c r="D19" s="10" t="s">
        <v>7</v>
      </c>
      <c r="E19" s="11">
        <v>6486812.25</v>
      </c>
      <c r="F19" s="11">
        <v>5209239.8099999996</v>
      </c>
      <c r="G19" s="21">
        <f t="shared" si="1"/>
        <v>0.80305080665776929</v>
      </c>
    </row>
    <row r="20" spans="1:7" ht="63" x14ac:dyDescent="0.2">
      <c r="A20" s="9" t="s">
        <v>140</v>
      </c>
      <c r="B20" s="10" t="s">
        <v>9</v>
      </c>
      <c r="C20" s="10" t="s">
        <v>131</v>
      </c>
      <c r="D20" s="10" t="s">
        <v>11</v>
      </c>
      <c r="E20" s="11">
        <v>71640</v>
      </c>
      <c r="F20" s="11">
        <v>7200</v>
      </c>
      <c r="G20" s="21">
        <f t="shared" si="1"/>
        <v>0.10050251256281408</v>
      </c>
    </row>
    <row r="21" spans="1:7" ht="63" x14ac:dyDescent="0.2">
      <c r="A21" s="9" t="s">
        <v>140</v>
      </c>
      <c r="B21" s="10" t="s">
        <v>9</v>
      </c>
      <c r="C21" s="10" t="s">
        <v>131</v>
      </c>
      <c r="D21" s="10" t="s">
        <v>8</v>
      </c>
      <c r="E21" s="11">
        <v>1959017.25</v>
      </c>
      <c r="F21" s="11">
        <v>986132.86</v>
      </c>
      <c r="G21" s="21">
        <f t="shared" si="1"/>
        <v>0.50338140718260649</v>
      </c>
    </row>
    <row r="22" spans="1:7" ht="47.25" x14ac:dyDescent="0.2">
      <c r="A22" s="9" t="s">
        <v>6</v>
      </c>
      <c r="B22" s="10" t="s">
        <v>9</v>
      </c>
      <c r="C22" s="10" t="s">
        <v>10</v>
      </c>
      <c r="D22" s="10" t="s">
        <v>12</v>
      </c>
      <c r="E22" s="11">
        <v>2500</v>
      </c>
      <c r="F22" s="11">
        <v>1400.4</v>
      </c>
      <c r="G22" s="21">
        <f t="shared" si="1"/>
        <v>0.56015999999999999</v>
      </c>
    </row>
    <row r="23" spans="1:7" ht="47.25" x14ac:dyDescent="0.2">
      <c r="A23" s="9" t="s">
        <v>141</v>
      </c>
      <c r="B23" s="10" t="s">
        <v>9</v>
      </c>
      <c r="C23" s="10" t="s">
        <v>132</v>
      </c>
      <c r="D23" s="10" t="s">
        <v>7</v>
      </c>
      <c r="E23" s="11">
        <v>1505735.75</v>
      </c>
      <c r="F23" s="11">
        <v>1413586.5</v>
      </c>
      <c r="G23" s="21">
        <f t="shared" si="1"/>
        <v>0.93880118075166907</v>
      </c>
    </row>
    <row r="24" spans="1:7" ht="47.25" x14ac:dyDescent="0.2">
      <c r="A24" s="9" t="s">
        <v>141</v>
      </c>
      <c r="B24" s="10" t="s">
        <v>9</v>
      </c>
      <c r="C24" s="10" t="s">
        <v>132</v>
      </c>
      <c r="D24" s="10" t="s">
        <v>11</v>
      </c>
      <c r="E24" s="11">
        <v>12720</v>
      </c>
      <c r="F24" s="11">
        <v>0</v>
      </c>
      <c r="G24" s="21">
        <f t="shared" si="1"/>
        <v>0</v>
      </c>
    </row>
    <row r="25" spans="1:7" ht="47.25" x14ac:dyDescent="0.2">
      <c r="A25" s="9" t="s">
        <v>141</v>
      </c>
      <c r="B25" s="10" t="s">
        <v>9</v>
      </c>
      <c r="C25" s="10" t="s">
        <v>132</v>
      </c>
      <c r="D25" s="10" t="s">
        <v>8</v>
      </c>
      <c r="E25" s="11">
        <v>454732.25</v>
      </c>
      <c r="F25" s="11">
        <v>293721.89</v>
      </c>
      <c r="G25" s="21">
        <f t="shared" si="1"/>
        <v>0.6459227160598352</v>
      </c>
    </row>
    <row r="26" spans="1:7" ht="47.25" x14ac:dyDescent="0.2">
      <c r="A26" s="9" t="s">
        <v>141</v>
      </c>
      <c r="B26" s="10" t="s">
        <v>9</v>
      </c>
      <c r="C26" s="10" t="s">
        <v>132</v>
      </c>
      <c r="D26" s="10" t="s">
        <v>95</v>
      </c>
      <c r="E26" s="11">
        <v>346243.75</v>
      </c>
      <c r="F26" s="11">
        <v>315111.94</v>
      </c>
      <c r="G26" s="21">
        <f t="shared" si="1"/>
        <v>0.91008701240094592</v>
      </c>
    </row>
    <row r="27" spans="1:7" ht="47.25" x14ac:dyDescent="0.2">
      <c r="A27" s="9" t="s">
        <v>141</v>
      </c>
      <c r="B27" s="10" t="s">
        <v>9</v>
      </c>
      <c r="C27" s="10" t="s">
        <v>132</v>
      </c>
      <c r="D27" s="10" t="s">
        <v>12</v>
      </c>
      <c r="E27" s="11">
        <v>2084483.75</v>
      </c>
      <c r="F27" s="11">
        <v>1284816.8</v>
      </c>
      <c r="G27" s="21">
        <f t="shared" si="1"/>
        <v>0.61637170354530235</v>
      </c>
    </row>
    <row r="28" spans="1:7" ht="47.25" x14ac:dyDescent="0.2">
      <c r="A28" s="9" t="s">
        <v>141</v>
      </c>
      <c r="B28" s="10" t="s">
        <v>9</v>
      </c>
      <c r="C28" s="10" t="s">
        <v>132</v>
      </c>
      <c r="D28" s="10" t="s">
        <v>13</v>
      </c>
      <c r="E28" s="11">
        <v>791170.96250000002</v>
      </c>
      <c r="F28" s="11">
        <v>996760</v>
      </c>
      <c r="G28" s="21">
        <f t="shared" si="1"/>
        <v>1.2598541241331263</v>
      </c>
    </row>
    <row r="29" spans="1:7" ht="47.25" x14ac:dyDescent="0.2">
      <c r="A29" s="9" t="s">
        <v>141</v>
      </c>
      <c r="B29" s="10" t="s">
        <v>9</v>
      </c>
      <c r="C29" s="10" t="s">
        <v>132</v>
      </c>
      <c r="D29" s="10" t="s">
        <v>14</v>
      </c>
      <c r="E29" s="11">
        <v>10000</v>
      </c>
      <c r="F29" s="11">
        <v>0</v>
      </c>
      <c r="G29" s="21">
        <f t="shared" si="1"/>
        <v>0</v>
      </c>
    </row>
    <row r="30" spans="1:7" ht="47.25" x14ac:dyDescent="0.25">
      <c r="A30" s="1" t="s">
        <v>141</v>
      </c>
      <c r="B30" s="10" t="s">
        <v>9</v>
      </c>
      <c r="C30" s="10" t="s">
        <v>132</v>
      </c>
      <c r="D30" s="10" t="s">
        <v>15</v>
      </c>
      <c r="E30" s="11">
        <v>218829.03750000001</v>
      </c>
      <c r="F30" s="11">
        <v>795316.15</v>
      </c>
      <c r="G30" s="21">
        <f t="shared" si="1"/>
        <v>3.6344178043556035</v>
      </c>
    </row>
    <row r="31" spans="1:7" ht="78.75" x14ac:dyDescent="0.2">
      <c r="A31" s="9" t="s">
        <v>164</v>
      </c>
      <c r="B31" s="10" t="s">
        <v>9</v>
      </c>
      <c r="C31" s="10" t="s">
        <v>133</v>
      </c>
      <c r="D31" s="10" t="s">
        <v>12</v>
      </c>
      <c r="E31" s="11">
        <v>7385</v>
      </c>
      <c r="F31" s="11">
        <v>4426.38</v>
      </c>
      <c r="G31" s="21">
        <f t="shared" si="1"/>
        <v>0.59937440758293836</v>
      </c>
    </row>
    <row r="32" spans="1:7" ht="78.75" x14ac:dyDescent="0.2">
      <c r="A32" s="9" t="s">
        <v>164</v>
      </c>
      <c r="B32" s="10" t="s">
        <v>9</v>
      </c>
      <c r="C32" s="10" t="s">
        <v>133</v>
      </c>
      <c r="D32" s="10" t="s">
        <v>96</v>
      </c>
      <c r="E32" s="11">
        <v>339877.5</v>
      </c>
      <c r="F32" s="11">
        <v>497785.3</v>
      </c>
      <c r="G32" s="21">
        <f t="shared" si="1"/>
        <v>1.464602099285772</v>
      </c>
    </row>
    <row r="33" spans="1:7" ht="94.5" x14ac:dyDescent="0.2">
      <c r="A33" s="9" t="s">
        <v>142</v>
      </c>
      <c r="B33" s="10" t="s">
        <v>87</v>
      </c>
      <c r="C33" s="10" t="s">
        <v>88</v>
      </c>
      <c r="D33" s="10" t="s">
        <v>12</v>
      </c>
      <c r="E33" s="11">
        <v>574.24249999999995</v>
      </c>
      <c r="F33" s="11">
        <v>0</v>
      </c>
      <c r="G33" s="21">
        <f t="shared" si="1"/>
        <v>0</v>
      </c>
    </row>
    <row r="34" spans="1:7" ht="63" x14ac:dyDescent="0.2">
      <c r="A34" s="9" t="s">
        <v>140</v>
      </c>
      <c r="B34" s="10" t="s">
        <v>16</v>
      </c>
      <c r="C34" s="10" t="s">
        <v>134</v>
      </c>
      <c r="D34" s="10" t="s">
        <v>7</v>
      </c>
      <c r="E34" s="11">
        <v>2707014.4024999999</v>
      </c>
      <c r="F34" s="11">
        <v>2537902</v>
      </c>
      <c r="G34" s="21">
        <f t="shared" si="1"/>
        <v>0.93752807434499796</v>
      </c>
    </row>
    <row r="35" spans="1:7" ht="63" x14ac:dyDescent="0.2">
      <c r="A35" s="9" t="s">
        <v>140</v>
      </c>
      <c r="B35" s="10" t="s">
        <v>16</v>
      </c>
      <c r="C35" s="10" t="s">
        <v>134</v>
      </c>
      <c r="D35" s="10" t="s">
        <v>11</v>
      </c>
      <c r="E35" s="11">
        <v>13200</v>
      </c>
      <c r="F35" s="11">
        <v>13800</v>
      </c>
      <c r="G35" s="21">
        <f t="shared" si="1"/>
        <v>1.0454545454545454</v>
      </c>
    </row>
    <row r="36" spans="1:7" ht="63" x14ac:dyDescent="0.2">
      <c r="A36" s="9" t="s">
        <v>140</v>
      </c>
      <c r="B36" s="10" t="s">
        <v>16</v>
      </c>
      <c r="C36" s="10" t="s">
        <v>134</v>
      </c>
      <c r="D36" s="10" t="s">
        <v>8</v>
      </c>
      <c r="E36" s="11">
        <v>817518.09750000003</v>
      </c>
      <c r="F36" s="11">
        <v>525270</v>
      </c>
      <c r="G36" s="21">
        <f t="shared" si="1"/>
        <v>0.64251788627835238</v>
      </c>
    </row>
    <row r="37" spans="1:7" ht="47.25" x14ac:dyDescent="0.2">
      <c r="A37" s="9" t="s">
        <v>6</v>
      </c>
      <c r="B37" s="10" t="s">
        <v>16</v>
      </c>
      <c r="C37" s="10" t="s">
        <v>103</v>
      </c>
      <c r="D37" s="10" t="s">
        <v>12</v>
      </c>
      <c r="E37" s="11">
        <v>25000</v>
      </c>
      <c r="F37" s="11">
        <v>0</v>
      </c>
      <c r="G37" s="21">
        <f t="shared" si="1"/>
        <v>0</v>
      </c>
    </row>
    <row r="38" spans="1:7" ht="47.25" x14ac:dyDescent="0.2">
      <c r="A38" s="9" t="s">
        <v>141</v>
      </c>
      <c r="B38" s="10" t="s">
        <v>16</v>
      </c>
      <c r="C38" s="10" t="s">
        <v>135</v>
      </c>
      <c r="D38" s="10" t="s">
        <v>95</v>
      </c>
      <c r="E38" s="11">
        <v>71250</v>
      </c>
      <c r="F38" s="11">
        <v>35888.32</v>
      </c>
      <c r="G38" s="21">
        <f t="shared" si="1"/>
        <v>0.50369571929824564</v>
      </c>
    </row>
    <row r="39" spans="1:7" ht="47.25" x14ac:dyDescent="0.2">
      <c r="A39" s="9" t="s">
        <v>141</v>
      </c>
      <c r="B39" s="10" t="s">
        <v>16</v>
      </c>
      <c r="C39" s="10" t="s">
        <v>135</v>
      </c>
      <c r="D39" s="10" t="s">
        <v>12</v>
      </c>
      <c r="E39" s="11">
        <v>1493511.25</v>
      </c>
      <c r="F39" s="11">
        <v>142430</v>
      </c>
      <c r="G39" s="21">
        <f t="shared" si="1"/>
        <v>9.5365870193478627E-2</v>
      </c>
    </row>
    <row r="40" spans="1:7" ht="47.25" x14ac:dyDescent="0.2">
      <c r="A40" s="9" t="s">
        <v>141</v>
      </c>
      <c r="B40" s="10" t="s">
        <v>16</v>
      </c>
      <c r="C40" s="10" t="s">
        <v>135</v>
      </c>
      <c r="D40" s="10" t="s">
        <v>13</v>
      </c>
      <c r="E40" s="11">
        <v>6000</v>
      </c>
      <c r="F40" s="11">
        <v>0</v>
      </c>
      <c r="G40" s="21">
        <f t="shared" si="1"/>
        <v>0</v>
      </c>
    </row>
    <row r="41" spans="1:7" ht="47.25" x14ac:dyDescent="0.2">
      <c r="A41" s="9" t="s">
        <v>141</v>
      </c>
      <c r="B41" s="10" t="s">
        <v>16</v>
      </c>
      <c r="C41" s="10" t="s">
        <v>135</v>
      </c>
      <c r="D41" s="10" t="s">
        <v>14</v>
      </c>
      <c r="E41" s="11">
        <v>750</v>
      </c>
      <c r="F41" s="11">
        <v>0</v>
      </c>
      <c r="G41" s="21">
        <f t="shared" si="1"/>
        <v>0</v>
      </c>
    </row>
    <row r="42" spans="1:7" ht="63" x14ac:dyDescent="0.2">
      <c r="A42" s="9" t="s">
        <v>140</v>
      </c>
      <c r="B42" s="10" t="s">
        <v>16</v>
      </c>
      <c r="C42" s="10" t="s">
        <v>136</v>
      </c>
      <c r="D42" s="10" t="s">
        <v>7</v>
      </c>
      <c r="E42" s="11">
        <v>928475.5</v>
      </c>
      <c r="F42" s="11">
        <v>825648.61</v>
      </c>
      <c r="G42" s="21">
        <f t="shared" si="1"/>
        <v>0.88925190810096766</v>
      </c>
    </row>
    <row r="43" spans="1:7" ht="63" x14ac:dyDescent="0.2">
      <c r="A43" s="9" t="s">
        <v>140</v>
      </c>
      <c r="B43" s="10" t="s">
        <v>16</v>
      </c>
      <c r="C43" s="10" t="s">
        <v>136</v>
      </c>
      <c r="D43" s="10" t="s">
        <v>11</v>
      </c>
      <c r="E43" s="11">
        <v>28750</v>
      </c>
      <c r="F43" s="11">
        <v>9000</v>
      </c>
      <c r="G43" s="21">
        <f t="shared" si="1"/>
        <v>0.31304347826086959</v>
      </c>
    </row>
    <row r="44" spans="1:7" ht="63" x14ac:dyDescent="0.2">
      <c r="A44" s="9" t="s">
        <v>140</v>
      </c>
      <c r="B44" s="10" t="s">
        <v>16</v>
      </c>
      <c r="C44" s="10" t="s">
        <v>136</v>
      </c>
      <c r="D44" s="10" t="s">
        <v>8</v>
      </c>
      <c r="E44" s="11">
        <v>280399.5</v>
      </c>
      <c r="F44" s="11">
        <v>164636.43</v>
      </c>
      <c r="G44" s="21">
        <f t="shared" si="1"/>
        <v>0.58714951346204247</v>
      </c>
    </row>
    <row r="45" spans="1:7" ht="47.25" x14ac:dyDescent="0.2">
      <c r="A45" s="9" t="s">
        <v>6</v>
      </c>
      <c r="B45" s="10" t="s">
        <v>16</v>
      </c>
      <c r="C45" s="10" t="s">
        <v>17</v>
      </c>
      <c r="D45" s="10" t="s">
        <v>12</v>
      </c>
      <c r="E45" s="11">
        <v>2187.5</v>
      </c>
      <c r="F45" s="11">
        <v>0</v>
      </c>
      <c r="G45" s="21">
        <f t="shared" si="1"/>
        <v>0</v>
      </c>
    </row>
    <row r="46" spans="1:7" ht="47.25" x14ac:dyDescent="0.2">
      <c r="A46" s="9" t="s">
        <v>141</v>
      </c>
      <c r="B46" s="10" t="s">
        <v>16</v>
      </c>
      <c r="C46" s="10" t="s">
        <v>137</v>
      </c>
      <c r="D46" s="10" t="s">
        <v>12</v>
      </c>
      <c r="E46" s="11">
        <v>49480</v>
      </c>
      <c r="F46" s="11">
        <v>75350</v>
      </c>
      <c r="G46" s="21">
        <f t="shared" si="1"/>
        <v>1.5228375101050931</v>
      </c>
    </row>
    <row r="47" spans="1:7" ht="78.75" x14ac:dyDescent="0.2">
      <c r="A47" s="9" t="s">
        <v>169</v>
      </c>
      <c r="B47" s="10" t="s">
        <v>16</v>
      </c>
      <c r="C47" s="10" t="s">
        <v>137</v>
      </c>
      <c r="D47" s="10" t="s">
        <v>14</v>
      </c>
      <c r="E47" s="11">
        <v>104.5</v>
      </c>
      <c r="F47" s="11">
        <v>76</v>
      </c>
      <c r="G47" s="21">
        <f t="shared" si="1"/>
        <v>0.72727272727272729</v>
      </c>
    </row>
    <row r="48" spans="1:7" ht="78.75" x14ac:dyDescent="0.2">
      <c r="A48" s="9" t="s">
        <v>169</v>
      </c>
      <c r="B48" s="10" t="s">
        <v>16</v>
      </c>
      <c r="C48" s="10" t="s">
        <v>137</v>
      </c>
      <c r="D48" s="10" t="s">
        <v>15</v>
      </c>
      <c r="E48" s="11">
        <v>2645.5</v>
      </c>
      <c r="F48" s="11">
        <v>0</v>
      </c>
      <c r="G48" s="21">
        <f t="shared" si="1"/>
        <v>0</v>
      </c>
    </row>
    <row r="49" spans="1:7" ht="31.5" x14ac:dyDescent="0.2">
      <c r="A49" s="9" t="s">
        <v>19</v>
      </c>
      <c r="B49" s="10" t="s">
        <v>18</v>
      </c>
      <c r="C49" s="10" t="s">
        <v>184</v>
      </c>
      <c r="D49" s="10" t="s">
        <v>20</v>
      </c>
      <c r="E49" s="11">
        <v>868750</v>
      </c>
      <c r="F49" s="11">
        <v>0</v>
      </c>
      <c r="G49" s="21">
        <f t="shared" si="1"/>
        <v>0</v>
      </c>
    </row>
    <row r="50" spans="1:7" ht="31.5" x14ac:dyDescent="0.2">
      <c r="A50" s="9" t="s">
        <v>23</v>
      </c>
      <c r="B50" s="10" t="s">
        <v>21</v>
      </c>
      <c r="C50" s="10" t="s">
        <v>22</v>
      </c>
      <c r="D50" s="10" t="s">
        <v>12</v>
      </c>
      <c r="E50" s="11">
        <v>75000</v>
      </c>
      <c r="F50" s="11">
        <v>0</v>
      </c>
      <c r="G50" s="21">
        <f t="shared" si="1"/>
        <v>0</v>
      </c>
    </row>
    <row r="51" spans="1:7" ht="31.5" x14ac:dyDescent="0.2">
      <c r="A51" s="9" t="s">
        <v>23</v>
      </c>
      <c r="B51" s="10" t="s">
        <v>21</v>
      </c>
      <c r="C51" s="10" t="s">
        <v>24</v>
      </c>
      <c r="D51" s="10" t="s">
        <v>12</v>
      </c>
      <c r="E51" s="11">
        <v>600000</v>
      </c>
      <c r="F51" s="11">
        <v>1590000</v>
      </c>
      <c r="G51" s="21">
        <f t="shared" si="1"/>
        <v>2.65</v>
      </c>
    </row>
    <row r="52" spans="1:7" ht="94.5" x14ac:dyDescent="0.2">
      <c r="A52" s="9" t="s">
        <v>209</v>
      </c>
      <c r="B52" s="10" t="s">
        <v>21</v>
      </c>
      <c r="C52" s="10" t="s">
        <v>201</v>
      </c>
      <c r="D52" s="10" t="s">
        <v>202</v>
      </c>
      <c r="E52" s="11">
        <v>50000</v>
      </c>
      <c r="F52" s="11">
        <v>0</v>
      </c>
      <c r="G52" s="21">
        <f t="shared" si="1"/>
        <v>0</v>
      </c>
    </row>
    <row r="53" spans="1:7" ht="47.25" x14ac:dyDescent="0.2">
      <c r="A53" s="9" t="s">
        <v>52</v>
      </c>
      <c r="B53" s="10" t="s">
        <v>21</v>
      </c>
      <c r="C53" s="10" t="s">
        <v>51</v>
      </c>
      <c r="D53" s="10" t="s">
        <v>12</v>
      </c>
      <c r="E53" s="11">
        <v>75000</v>
      </c>
      <c r="F53" s="11">
        <v>0</v>
      </c>
      <c r="G53" s="21">
        <f t="shared" si="1"/>
        <v>0</v>
      </c>
    </row>
    <row r="54" spans="1:7" ht="47.25" x14ac:dyDescent="0.2">
      <c r="A54" s="9" t="s">
        <v>26</v>
      </c>
      <c r="B54" s="10" t="s">
        <v>21</v>
      </c>
      <c r="C54" s="10" t="s">
        <v>25</v>
      </c>
      <c r="D54" s="10" t="s">
        <v>27</v>
      </c>
      <c r="E54" s="11">
        <v>41750</v>
      </c>
      <c r="F54" s="11">
        <v>51180</v>
      </c>
      <c r="G54" s="21">
        <f t="shared" si="1"/>
        <v>1.225868263473054</v>
      </c>
    </row>
    <row r="55" spans="1:7" ht="31.5" x14ac:dyDescent="0.2">
      <c r="A55" s="9" t="s">
        <v>29</v>
      </c>
      <c r="B55" s="10" t="s">
        <v>21</v>
      </c>
      <c r="C55" s="10" t="s">
        <v>28</v>
      </c>
      <c r="D55" s="10" t="s">
        <v>15</v>
      </c>
      <c r="E55" s="11">
        <v>55000</v>
      </c>
      <c r="F55" s="11">
        <v>220000</v>
      </c>
      <c r="G55" s="21">
        <f t="shared" si="1"/>
        <v>4</v>
      </c>
    </row>
    <row r="56" spans="1:7" ht="204.75" x14ac:dyDescent="0.2">
      <c r="A56" s="12" t="s">
        <v>170</v>
      </c>
      <c r="B56" s="10" t="s">
        <v>21</v>
      </c>
      <c r="C56" s="10" t="s">
        <v>30</v>
      </c>
      <c r="D56" s="10" t="s">
        <v>7</v>
      </c>
      <c r="E56" s="11">
        <v>1164084.5</v>
      </c>
      <c r="F56" s="11">
        <v>939620.33</v>
      </c>
      <c r="G56" s="21">
        <f t="shared" si="1"/>
        <v>0.80717536398775169</v>
      </c>
    </row>
    <row r="57" spans="1:7" ht="204.75" x14ac:dyDescent="0.2">
      <c r="A57" s="12" t="s">
        <v>170</v>
      </c>
      <c r="B57" s="10" t="s">
        <v>21</v>
      </c>
      <c r="C57" s="10" t="s">
        <v>30</v>
      </c>
      <c r="D57" s="10" t="s">
        <v>8</v>
      </c>
      <c r="E57" s="11">
        <v>351553.5</v>
      </c>
      <c r="F57" s="11">
        <v>193970.65</v>
      </c>
      <c r="G57" s="21">
        <f t="shared" si="1"/>
        <v>0.5517528626510616</v>
      </c>
    </row>
    <row r="58" spans="1:7" ht="204.75" x14ac:dyDescent="0.2">
      <c r="A58" s="12" t="s">
        <v>170</v>
      </c>
      <c r="B58" s="10" t="s">
        <v>21</v>
      </c>
      <c r="C58" s="10" t="s">
        <v>30</v>
      </c>
      <c r="D58" s="10" t="s">
        <v>95</v>
      </c>
      <c r="E58" s="11">
        <v>39572.5</v>
      </c>
      <c r="F58" s="11">
        <v>26378</v>
      </c>
      <c r="G58" s="21">
        <f t="shared" si="1"/>
        <v>0.66657400972897851</v>
      </c>
    </row>
    <row r="59" spans="1:7" ht="204.75" x14ac:dyDescent="0.2">
      <c r="A59" s="12" t="s">
        <v>170</v>
      </c>
      <c r="B59" s="10" t="s">
        <v>21</v>
      </c>
      <c r="C59" s="10" t="s">
        <v>30</v>
      </c>
      <c r="D59" s="10" t="s">
        <v>12</v>
      </c>
      <c r="E59" s="11">
        <v>1325989.5</v>
      </c>
      <c r="F59" s="11">
        <v>174898</v>
      </c>
      <c r="G59" s="21">
        <f t="shared" si="1"/>
        <v>0.13189998864998553</v>
      </c>
    </row>
    <row r="60" spans="1:7" ht="362.25" x14ac:dyDescent="0.2">
      <c r="A60" s="12" t="s">
        <v>32</v>
      </c>
      <c r="B60" s="10" t="s">
        <v>21</v>
      </c>
      <c r="C60" s="10" t="s">
        <v>31</v>
      </c>
      <c r="D60" s="10" t="s">
        <v>12</v>
      </c>
      <c r="E60" s="11">
        <v>750</v>
      </c>
      <c r="F60" s="11">
        <v>0</v>
      </c>
      <c r="G60" s="21">
        <f t="shared" si="1"/>
        <v>0</v>
      </c>
    </row>
    <row r="61" spans="1:7" ht="63" x14ac:dyDescent="0.2">
      <c r="A61" s="9" t="s">
        <v>140</v>
      </c>
      <c r="B61" s="10" t="s">
        <v>21</v>
      </c>
      <c r="C61" s="10" t="s">
        <v>138</v>
      </c>
      <c r="D61" s="10" t="s">
        <v>7</v>
      </c>
      <c r="E61" s="11">
        <v>733271.5</v>
      </c>
      <c r="F61" s="11">
        <v>645690.65</v>
      </c>
      <c r="G61" s="21">
        <f t="shared" si="1"/>
        <v>0.88056149734443523</v>
      </c>
    </row>
    <row r="62" spans="1:7" ht="63" x14ac:dyDescent="0.2">
      <c r="A62" s="9" t="s">
        <v>140</v>
      </c>
      <c r="B62" s="10" t="s">
        <v>21</v>
      </c>
      <c r="C62" s="10" t="s">
        <v>138</v>
      </c>
      <c r="D62" s="10" t="s">
        <v>8</v>
      </c>
      <c r="E62" s="11">
        <v>221448</v>
      </c>
      <c r="F62" s="11">
        <v>135467.04</v>
      </c>
      <c r="G62" s="21">
        <f t="shared" si="1"/>
        <v>0.6117329576243633</v>
      </c>
    </row>
    <row r="63" spans="1:7" ht="63" x14ac:dyDescent="0.2">
      <c r="A63" s="9" t="s">
        <v>143</v>
      </c>
      <c r="B63" s="10" t="s">
        <v>21</v>
      </c>
      <c r="C63" s="10" t="s">
        <v>139</v>
      </c>
      <c r="D63" s="10" t="s">
        <v>20</v>
      </c>
      <c r="E63" s="11">
        <v>21259003.710000001</v>
      </c>
      <c r="F63" s="11">
        <v>0</v>
      </c>
      <c r="G63" s="21">
        <f t="shared" si="1"/>
        <v>0</v>
      </c>
    </row>
    <row r="64" spans="1:7" ht="31.5" x14ac:dyDescent="0.2">
      <c r="A64" s="5" t="s">
        <v>191</v>
      </c>
      <c r="B64" s="13"/>
      <c r="C64" s="13"/>
      <c r="D64" s="13"/>
      <c r="E64" s="14">
        <f>E65</f>
        <v>1286500</v>
      </c>
      <c r="F64" s="14">
        <f>F65</f>
        <v>1286500</v>
      </c>
      <c r="G64" s="21">
        <f>F64/E64</f>
        <v>1</v>
      </c>
    </row>
    <row r="65" spans="1:7" ht="157.5" x14ac:dyDescent="0.2">
      <c r="A65" s="9" t="s">
        <v>171</v>
      </c>
      <c r="B65" s="10" t="s">
        <v>121</v>
      </c>
      <c r="C65" s="10" t="s">
        <v>122</v>
      </c>
      <c r="D65" s="10" t="s">
        <v>12</v>
      </c>
      <c r="E65" s="11">
        <v>1286500</v>
      </c>
      <c r="F65" s="11">
        <v>1286500</v>
      </c>
      <c r="G65" s="21">
        <f t="shared" si="1"/>
        <v>1</v>
      </c>
    </row>
    <row r="66" spans="1:7" ht="78.75" x14ac:dyDescent="0.2">
      <c r="A66" s="5" t="s">
        <v>192</v>
      </c>
      <c r="B66" s="10"/>
      <c r="C66" s="10"/>
      <c r="D66" s="10"/>
      <c r="E66" s="14">
        <f>E67+E68+E69+E70</f>
        <v>1678499.5</v>
      </c>
      <c r="F66" s="14">
        <f>F67+F68+F69+F70</f>
        <v>1437151.9000000001</v>
      </c>
      <c r="G66" s="21">
        <f t="shared" si="1"/>
        <v>0.85621228960747386</v>
      </c>
    </row>
    <row r="67" spans="1:7" ht="63" x14ac:dyDescent="0.2">
      <c r="A67" s="9" t="s">
        <v>140</v>
      </c>
      <c r="B67" s="10" t="s">
        <v>97</v>
      </c>
      <c r="C67" s="10" t="s">
        <v>144</v>
      </c>
      <c r="D67" s="10" t="s">
        <v>7</v>
      </c>
      <c r="E67" s="11">
        <v>204715</v>
      </c>
      <c r="F67" s="11">
        <v>239234.68</v>
      </c>
      <c r="G67" s="21">
        <f t="shared" si="1"/>
        <v>1.1686231101775639</v>
      </c>
    </row>
    <row r="68" spans="1:7" ht="63" x14ac:dyDescent="0.2">
      <c r="A68" s="9" t="s">
        <v>140</v>
      </c>
      <c r="B68" s="10" t="s">
        <v>97</v>
      </c>
      <c r="C68" s="10" t="s">
        <v>144</v>
      </c>
      <c r="D68" s="10" t="s">
        <v>8</v>
      </c>
      <c r="E68" s="11">
        <v>61824</v>
      </c>
      <c r="F68" s="11">
        <v>49841.120000000003</v>
      </c>
      <c r="G68" s="21">
        <f t="shared" si="1"/>
        <v>0.80617753623188415</v>
      </c>
    </row>
    <row r="69" spans="1:7" ht="47.25" x14ac:dyDescent="0.2">
      <c r="A69" s="9" t="s">
        <v>141</v>
      </c>
      <c r="B69" s="10" t="s">
        <v>97</v>
      </c>
      <c r="C69" s="10" t="s">
        <v>145</v>
      </c>
      <c r="D69" s="10" t="s">
        <v>7</v>
      </c>
      <c r="E69" s="11">
        <v>1084455</v>
      </c>
      <c r="F69" s="11">
        <v>945074.56</v>
      </c>
      <c r="G69" s="21">
        <f t="shared" si="1"/>
        <v>0.87147420593754477</v>
      </c>
    </row>
    <row r="70" spans="1:7" ht="47.25" x14ac:dyDescent="0.2">
      <c r="A70" s="9" t="s">
        <v>141</v>
      </c>
      <c r="B70" s="10" t="s">
        <v>97</v>
      </c>
      <c r="C70" s="10" t="s">
        <v>145</v>
      </c>
      <c r="D70" s="10" t="s">
        <v>8</v>
      </c>
      <c r="E70" s="11">
        <v>327505.5</v>
      </c>
      <c r="F70" s="11">
        <v>203001.54</v>
      </c>
      <c r="G70" s="21">
        <f t="shared" si="1"/>
        <v>0.61984162098041107</v>
      </c>
    </row>
    <row r="71" spans="1:7" ht="31.5" x14ac:dyDescent="0.2">
      <c r="A71" s="5" t="s">
        <v>193</v>
      </c>
      <c r="B71" s="13"/>
      <c r="C71" s="13"/>
      <c r="D71" s="13"/>
      <c r="E71" s="14">
        <f>E72+E73+E74+E75+E76+E77</f>
        <v>3449778.25</v>
      </c>
      <c r="F71" s="14">
        <f>F72+F73+F74+F75+F76+F77</f>
        <v>2301646</v>
      </c>
      <c r="G71" s="21">
        <f t="shared" ref="G71:G132" si="2">F71/E71</f>
        <v>0.66718665177971948</v>
      </c>
    </row>
    <row r="72" spans="1:7" ht="63" x14ac:dyDescent="0.2">
      <c r="A72" s="9" t="s">
        <v>140</v>
      </c>
      <c r="B72" s="10" t="s">
        <v>33</v>
      </c>
      <c r="C72" s="10" t="s">
        <v>146</v>
      </c>
      <c r="D72" s="10" t="s">
        <v>7</v>
      </c>
      <c r="E72" s="11">
        <v>2180476.75</v>
      </c>
      <c r="F72" s="11">
        <v>1758426</v>
      </c>
      <c r="G72" s="21">
        <f t="shared" si="2"/>
        <v>0.80644106844982411</v>
      </c>
    </row>
    <row r="73" spans="1:7" ht="63" x14ac:dyDescent="0.2">
      <c r="A73" s="9" t="s">
        <v>140</v>
      </c>
      <c r="B73" s="10" t="s">
        <v>33</v>
      </c>
      <c r="C73" s="10" t="s">
        <v>146</v>
      </c>
      <c r="D73" s="10" t="s">
        <v>11</v>
      </c>
      <c r="E73" s="11">
        <v>658504</v>
      </c>
      <c r="F73" s="11">
        <v>358028</v>
      </c>
      <c r="G73" s="21">
        <f t="shared" si="2"/>
        <v>0.54369905118268069</v>
      </c>
    </row>
    <row r="74" spans="1:7" ht="63" x14ac:dyDescent="0.2">
      <c r="A74" s="9" t="s">
        <v>140</v>
      </c>
      <c r="B74" s="10" t="s">
        <v>33</v>
      </c>
      <c r="C74" s="10" t="s">
        <v>146</v>
      </c>
      <c r="D74" s="10" t="s">
        <v>8</v>
      </c>
      <c r="E74" s="11">
        <v>15000</v>
      </c>
      <c r="F74" s="11">
        <v>20000</v>
      </c>
      <c r="G74" s="21">
        <f t="shared" si="2"/>
        <v>1.3333333333333333</v>
      </c>
    </row>
    <row r="75" spans="1:7" ht="47.25" x14ac:dyDescent="0.2">
      <c r="A75" s="9" t="s">
        <v>6</v>
      </c>
      <c r="B75" s="10" t="s">
        <v>33</v>
      </c>
      <c r="C75" s="10" t="s">
        <v>92</v>
      </c>
      <c r="D75" s="10" t="s">
        <v>12</v>
      </c>
      <c r="E75" s="11">
        <v>211250</v>
      </c>
      <c r="F75" s="11">
        <v>164988</v>
      </c>
      <c r="G75" s="21">
        <f t="shared" si="2"/>
        <v>0.78100828402366862</v>
      </c>
    </row>
    <row r="76" spans="1:7" ht="47.25" x14ac:dyDescent="0.2">
      <c r="A76" s="9" t="s">
        <v>141</v>
      </c>
      <c r="B76" s="10" t="s">
        <v>33</v>
      </c>
      <c r="C76" s="10" t="s">
        <v>147</v>
      </c>
      <c r="D76" s="10" t="s">
        <v>12</v>
      </c>
      <c r="E76" s="11">
        <v>262.5</v>
      </c>
      <c r="F76" s="11">
        <v>204</v>
      </c>
      <c r="G76" s="21">
        <f t="shared" si="2"/>
        <v>0.77714285714285714</v>
      </c>
    </row>
    <row r="77" spans="1:7" ht="236.25" x14ac:dyDescent="0.2">
      <c r="A77" s="9" t="s">
        <v>94</v>
      </c>
      <c r="B77" s="10" t="s">
        <v>33</v>
      </c>
      <c r="C77" s="10" t="s">
        <v>93</v>
      </c>
      <c r="D77" s="10" t="s">
        <v>12</v>
      </c>
      <c r="E77" s="11">
        <v>384285</v>
      </c>
      <c r="F77" s="11">
        <v>0</v>
      </c>
      <c r="G77" s="21">
        <f t="shared" si="2"/>
        <v>0</v>
      </c>
    </row>
    <row r="78" spans="1:7" ht="31.5" x14ac:dyDescent="0.25">
      <c r="A78" s="9" t="s">
        <v>194</v>
      </c>
      <c r="B78" s="10"/>
      <c r="C78" s="10"/>
      <c r="D78" s="10"/>
      <c r="E78" s="15">
        <f>SUM(E79:E92)</f>
        <v>6037527.0000000009</v>
      </c>
      <c r="F78" s="15">
        <f>SUM(F79:F92)</f>
        <v>4751426.1500000004</v>
      </c>
      <c r="G78" s="21">
        <f t="shared" si="2"/>
        <v>0.78698217829916117</v>
      </c>
    </row>
    <row r="79" spans="1:7" ht="94.5" x14ac:dyDescent="0.2">
      <c r="A79" s="9" t="s">
        <v>152</v>
      </c>
      <c r="B79" s="10" t="s">
        <v>104</v>
      </c>
      <c r="C79" s="10" t="s">
        <v>148</v>
      </c>
      <c r="D79" s="10" t="s">
        <v>12</v>
      </c>
      <c r="E79" s="11">
        <v>64855</v>
      </c>
      <c r="F79" s="11">
        <v>2907.9</v>
      </c>
      <c r="G79" s="21">
        <f t="shared" si="2"/>
        <v>4.4836943951892687E-2</v>
      </c>
    </row>
    <row r="80" spans="1:7" ht="78.75" x14ac:dyDescent="0.2">
      <c r="A80" s="9" t="s">
        <v>210</v>
      </c>
      <c r="B80" s="10" t="s">
        <v>104</v>
      </c>
      <c r="C80" s="10" t="s">
        <v>203</v>
      </c>
      <c r="D80" s="10" t="s">
        <v>12</v>
      </c>
      <c r="E80" s="11">
        <v>546837.80500000005</v>
      </c>
      <c r="F80" s="11">
        <v>1147659.25</v>
      </c>
      <c r="G80" s="21">
        <f t="shared" si="2"/>
        <v>2.0987196560047634</v>
      </c>
    </row>
    <row r="81" spans="1:10" ht="94.5" x14ac:dyDescent="0.2">
      <c r="A81" s="9" t="s">
        <v>100</v>
      </c>
      <c r="B81" s="10" t="s">
        <v>34</v>
      </c>
      <c r="C81" s="10" t="s">
        <v>98</v>
      </c>
      <c r="D81" s="10" t="s">
        <v>105</v>
      </c>
      <c r="E81" s="11">
        <v>739359.3175</v>
      </c>
      <c r="F81" s="11">
        <v>887231.18</v>
      </c>
      <c r="G81" s="21"/>
    </row>
    <row r="82" spans="1:10" ht="94.5" x14ac:dyDescent="0.2">
      <c r="A82" s="9" t="s">
        <v>100</v>
      </c>
      <c r="B82" s="10" t="s">
        <v>34</v>
      </c>
      <c r="C82" s="10" t="s">
        <v>98</v>
      </c>
      <c r="D82" s="10" t="s">
        <v>12</v>
      </c>
      <c r="E82" s="11">
        <v>769278.25</v>
      </c>
      <c r="F82" s="11">
        <v>0</v>
      </c>
      <c r="G82" s="21">
        <f t="shared" si="2"/>
        <v>0</v>
      </c>
      <c r="J82" s="7"/>
    </row>
    <row r="83" spans="1:10" ht="63" x14ac:dyDescent="0.2">
      <c r="A83" s="9" t="s">
        <v>140</v>
      </c>
      <c r="B83" s="10" t="s">
        <v>34</v>
      </c>
      <c r="C83" s="10" t="s">
        <v>149</v>
      </c>
      <c r="D83" s="10" t="s">
        <v>7</v>
      </c>
      <c r="E83" s="11">
        <v>2590552</v>
      </c>
      <c r="F83" s="11">
        <v>1995832.02</v>
      </c>
      <c r="G83" s="21">
        <f t="shared" si="2"/>
        <v>0.77042731433300704</v>
      </c>
    </row>
    <row r="84" spans="1:10" ht="63" x14ac:dyDescent="0.2">
      <c r="A84" s="9" t="s">
        <v>140</v>
      </c>
      <c r="B84" s="10" t="s">
        <v>34</v>
      </c>
      <c r="C84" s="10" t="s">
        <v>149</v>
      </c>
      <c r="D84" s="10" t="s">
        <v>8</v>
      </c>
      <c r="E84" s="11">
        <v>782346.75</v>
      </c>
      <c r="F84" s="11">
        <v>397327.77</v>
      </c>
      <c r="G84" s="21">
        <f t="shared" si="2"/>
        <v>0.50786658217727632</v>
      </c>
    </row>
    <row r="85" spans="1:10" ht="47.25" x14ac:dyDescent="0.2">
      <c r="A85" s="9" t="s">
        <v>6</v>
      </c>
      <c r="B85" s="10" t="s">
        <v>34</v>
      </c>
      <c r="C85" s="10" t="s">
        <v>35</v>
      </c>
      <c r="D85" s="10" t="s">
        <v>12</v>
      </c>
      <c r="E85" s="11">
        <v>25000</v>
      </c>
      <c r="F85" s="11">
        <v>0</v>
      </c>
      <c r="G85" s="21">
        <f t="shared" si="2"/>
        <v>0</v>
      </c>
    </row>
    <row r="86" spans="1:10" ht="47.25" x14ac:dyDescent="0.2">
      <c r="A86" s="9" t="s">
        <v>141</v>
      </c>
      <c r="B86" s="10" t="s">
        <v>34</v>
      </c>
      <c r="C86" s="10" t="s">
        <v>150</v>
      </c>
      <c r="D86" s="10" t="s">
        <v>7</v>
      </c>
      <c r="E86" s="11">
        <v>124844.5</v>
      </c>
      <c r="F86" s="11">
        <v>117960.91</v>
      </c>
      <c r="G86" s="21">
        <f t="shared" si="2"/>
        <v>0.94486268918534655</v>
      </c>
    </row>
    <row r="87" spans="1:10" ht="47.25" x14ac:dyDescent="0.2">
      <c r="A87" s="9" t="s">
        <v>141</v>
      </c>
      <c r="B87" s="10" t="s">
        <v>34</v>
      </c>
      <c r="C87" s="10" t="s">
        <v>150</v>
      </c>
      <c r="D87" s="10" t="s">
        <v>8</v>
      </c>
      <c r="E87" s="11">
        <v>37703</v>
      </c>
      <c r="F87" s="11">
        <v>24355.74</v>
      </c>
      <c r="G87" s="21">
        <f t="shared" si="2"/>
        <v>0.64598944381083734</v>
      </c>
    </row>
    <row r="88" spans="1:10" ht="47.25" x14ac:dyDescent="0.2">
      <c r="A88" s="9" t="s">
        <v>141</v>
      </c>
      <c r="B88" s="10" t="s">
        <v>34</v>
      </c>
      <c r="C88" s="10" t="s">
        <v>150</v>
      </c>
      <c r="D88" s="10" t="s">
        <v>95</v>
      </c>
      <c r="E88" s="11">
        <v>27750</v>
      </c>
      <c r="F88" s="11">
        <v>0</v>
      </c>
      <c r="G88" s="21"/>
    </row>
    <row r="89" spans="1:10" ht="47.25" x14ac:dyDescent="0.2">
      <c r="A89" s="9" t="s">
        <v>141</v>
      </c>
      <c r="B89" s="10" t="s">
        <v>34</v>
      </c>
      <c r="C89" s="10" t="s">
        <v>150</v>
      </c>
      <c r="D89" s="10" t="s">
        <v>12</v>
      </c>
      <c r="E89" s="11">
        <v>287250.3775</v>
      </c>
      <c r="F89" s="11">
        <v>168155.38</v>
      </c>
      <c r="G89" s="21">
        <f t="shared" si="2"/>
        <v>0.58539655008808478</v>
      </c>
    </row>
    <row r="90" spans="1:10" ht="47.25" x14ac:dyDescent="0.2">
      <c r="A90" s="9" t="s">
        <v>141</v>
      </c>
      <c r="B90" s="10" t="s">
        <v>34</v>
      </c>
      <c r="C90" s="10" t="s">
        <v>150</v>
      </c>
      <c r="D90" s="10" t="s">
        <v>13</v>
      </c>
      <c r="E90" s="11">
        <v>16250</v>
      </c>
      <c r="F90" s="11">
        <v>9996</v>
      </c>
      <c r="G90" s="21">
        <f t="shared" si="2"/>
        <v>0.61513846153846152</v>
      </c>
    </row>
    <row r="91" spans="1:10" ht="47.25" x14ac:dyDescent="0.2">
      <c r="A91" s="9" t="s">
        <v>141</v>
      </c>
      <c r="B91" s="10" t="s">
        <v>34</v>
      </c>
      <c r="C91" s="10" t="s">
        <v>150</v>
      </c>
      <c r="D91" s="10" t="s">
        <v>14</v>
      </c>
      <c r="E91" s="11">
        <v>500</v>
      </c>
      <c r="F91" s="11">
        <v>0</v>
      </c>
      <c r="G91" s="21">
        <f t="shared" si="2"/>
        <v>0</v>
      </c>
    </row>
    <row r="92" spans="1:10" ht="78.75" x14ac:dyDescent="0.2">
      <c r="A92" s="9" t="s">
        <v>164</v>
      </c>
      <c r="B92" s="10" t="s">
        <v>34</v>
      </c>
      <c r="C92" s="10" t="s">
        <v>151</v>
      </c>
      <c r="D92" s="10" t="s">
        <v>12</v>
      </c>
      <c r="E92" s="11">
        <v>25000</v>
      </c>
      <c r="F92" s="11">
        <v>0</v>
      </c>
      <c r="G92" s="21">
        <f t="shared" si="2"/>
        <v>0</v>
      </c>
    </row>
    <row r="93" spans="1:10" x14ac:dyDescent="0.2">
      <c r="A93" s="5" t="s">
        <v>195</v>
      </c>
      <c r="B93" s="13"/>
      <c r="C93" s="13"/>
      <c r="D93" s="13"/>
      <c r="E93" s="14">
        <f>SUM(E94:E170)</f>
        <v>300612214.315</v>
      </c>
      <c r="F93" s="14">
        <f>SUM(F94:F170)</f>
        <v>275726553.48000002</v>
      </c>
      <c r="G93" s="21">
        <f t="shared" si="2"/>
        <v>0.91721673421784766</v>
      </c>
      <c r="J93" s="16"/>
    </row>
    <row r="94" spans="1:10" ht="267.75" x14ac:dyDescent="0.2">
      <c r="A94" s="9" t="s">
        <v>172</v>
      </c>
      <c r="B94" s="10" t="s">
        <v>36</v>
      </c>
      <c r="C94" s="10" t="s">
        <v>106</v>
      </c>
      <c r="D94" s="10" t="s">
        <v>37</v>
      </c>
      <c r="E94" s="11">
        <v>2520007.75</v>
      </c>
      <c r="F94" s="11">
        <v>2490231</v>
      </c>
      <c r="G94" s="21">
        <f t="shared" si="2"/>
        <v>0.98818386570438121</v>
      </c>
    </row>
    <row r="95" spans="1:10" ht="267.75" x14ac:dyDescent="0.2">
      <c r="A95" s="9" t="s">
        <v>172</v>
      </c>
      <c r="B95" s="10" t="s">
        <v>36</v>
      </c>
      <c r="C95" s="10" t="s">
        <v>106</v>
      </c>
      <c r="D95" s="10" t="s">
        <v>38</v>
      </c>
      <c r="E95" s="11">
        <v>761042.25</v>
      </c>
      <c r="F95" s="11">
        <v>752051</v>
      </c>
      <c r="G95" s="21">
        <f t="shared" si="2"/>
        <v>0.98818560993164306</v>
      </c>
    </row>
    <row r="96" spans="1:10" ht="283.5" x14ac:dyDescent="0.2">
      <c r="A96" s="9" t="s">
        <v>91</v>
      </c>
      <c r="B96" s="10" t="s">
        <v>36</v>
      </c>
      <c r="C96" s="10" t="s">
        <v>185</v>
      </c>
      <c r="D96" s="10" t="s">
        <v>12</v>
      </c>
      <c r="E96" s="11">
        <v>387600</v>
      </c>
      <c r="F96" s="11">
        <v>0</v>
      </c>
      <c r="G96" s="21">
        <f t="shared" si="2"/>
        <v>0</v>
      </c>
      <c r="J96" s="7"/>
    </row>
    <row r="97" spans="1:7" ht="94.5" x14ac:dyDescent="0.2">
      <c r="A97" s="12" t="s">
        <v>112</v>
      </c>
      <c r="B97" s="10" t="s">
        <v>36</v>
      </c>
      <c r="C97" s="10" t="s">
        <v>107</v>
      </c>
      <c r="D97" s="10" t="s">
        <v>37</v>
      </c>
      <c r="E97" s="11">
        <v>3221250.25</v>
      </c>
      <c r="F97" s="11">
        <v>3223747</v>
      </c>
      <c r="G97" s="21">
        <f t="shared" si="2"/>
        <v>1.0007750872506722</v>
      </c>
    </row>
    <row r="98" spans="1:7" ht="94.5" x14ac:dyDescent="0.2">
      <c r="A98" s="12" t="s">
        <v>112</v>
      </c>
      <c r="B98" s="10" t="s">
        <v>36</v>
      </c>
      <c r="C98" s="10" t="s">
        <v>107</v>
      </c>
      <c r="D98" s="10" t="s">
        <v>38</v>
      </c>
      <c r="E98" s="11">
        <v>972817.25</v>
      </c>
      <c r="F98" s="11">
        <v>683682</v>
      </c>
      <c r="G98" s="21">
        <f t="shared" si="2"/>
        <v>0.70278564653330311</v>
      </c>
    </row>
    <row r="99" spans="1:7" ht="157.5" x14ac:dyDescent="0.2">
      <c r="A99" s="12" t="s">
        <v>113</v>
      </c>
      <c r="B99" s="10" t="s">
        <v>36</v>
      </c>
      <c r="C99" s="10" t="s">
        <v>108</v>
      </c>
      <c r="D99" s="10" t="s">
        <v>37</v>
      </c>
      <c r="E99" s="11">
        <v>10430426.25</v>
      </c>
      <c r="F99" s="11">
        <v>10459789</v>
      </c>
      <c r="G99" s="21">
        <f t="shared" si="2"/>
        <v>1.0028151054708814</v>
      </c>
    </row>
    <row r="100" spans="1:7" ht="157.5" x14ac:dyDescent="0.2">
      <c r="A100" s="12" t="s">
        <v>113</v>
      </c>
      <c r="B100" s="10" t="s">
        <v>36</v>
      </c>
      <c r="C100" s="10" t="s">
        <v>108</v>
      </c>
      <c r="D100" s="10" t="s">
        <v>38</v>
      </c>
      <c r="E100" s="11">
        <v>3149988.75</v>
      </c>
      <c r="F100" s="11">
        <v>2122133</v>
      </c>
      <c r="G100" s="21">
        <f t="shared" si="2"/>
        <v>0.67369542192809417</v>
      </c>
    </row>
    <row r="101" spans="1:7" ht="78.75" x14ac:dyDescent="0.2">
      <c r="A101" s="12" t="s">
        <v>114</v>
      </c>
      <c r="B101" s="10" t="s">
        <v>36</v>
      </c>
      <c r="C101" s="10" t="s">
        <v>109</v>
      </c>
      <c r="D101" s="10" t="s">
        <v>37</v>
      </c>
      <c r="E101" s="11">
        <v>23435853.75</v>
      </c>
      <c r="F101" s="11">
        <v>23348339</v>
      </c>
      <c r="G101" s="21">
        <f t="shared" si="2"/>
        <v>0.99626577504137226</v>
      </c>
    </row>
    <row r="102" spans="1:7" ht="78.75" x14ac:dyDescent="0.2">
      <c r="A102" s="12" t="s">
        <v>114</v>
      </c>
      <c r="B102" s="10" t="s">
        <v>36</v>
      </c>
      <c r="C102" s="10" t="s">
        <v>109</v>
      </c>
      <c r="D102" s="10" t="s">
        <v>38</v>
      </c>
      <c r="E102" s="11">
        <v>7077628.75</v>
      </c>
      <c r="F102" s="11">
        <v>4799860</v>
      </c>
      <c r="G102" s="21">
        <f t="shared" si="2"/>
        <v>0.67817346311079119</v>
      </c>
    </row>
    <row r="103" spans="1:7" ht="78.75" x14ac:dyDescent="0.2">
      <c r="A103" s="12" t="s">
        <v>115</v>
      </c>
      <c r="B103" s="10" t="s">
        <v>36</v>
      </c>
      <c r="C103" s="10" t="s">
        <v>110</v>
      </c>
      <c r="D103" s="10" t="s">
        <v>37</v>
      </c>
      <c r="E103" s="11">
        <v>4063952.25</v>
      </c>
      <c r="F103" s="11">
        <v>4071420</v>
      </c>
      <c r="G103" s="21">
        <f t="shared" si="2"/>
        <v>1.0018375584998569</v>
      </c>
    </row>
    <row r="104" spans="1:7" ht="78.75" x14ac:dyDescent="0.2">
      <c r="A104" s="12" t="s">
        <v>115</v>
      </c>
      <c r="B104" s="10" t="s">
        <v>36</v>
      </c>
      <c r="C104" s="10" t="s">
        <v>110</v>
      </c>
      <c r="D104" s="10" t="s">
        <v>38</v>
      </c>
      <c r="E104" s="11">
        <v>1227312.75</v>
      </c>
      <c r="F104" s="11">
        <v>835951</v>
      </c>
      <c r="G104" s="21">
        <f t="shared" si="2"/>
        <v>0.68112304707989058</v>
      </c>
    </row>
    <row r="105" spans="1:7" ht="78.75" x14ac:dyDescent="0.2">
      <c r="A105" s="12" t="s">
        <v>116</v>
      </c>
      <c r="B105" s="10" t="s">
        <v>36</v>
      </c>
      <c r="C105" s="10" t="s">
        <v>111</v>
      </c>
      <c r="D105" s="10" t="s">
        <v>37</v>
      </c>
      <c r="E105" s="11">
        <v>8768689.5</v>
      </c>
      <c r="F105" s="11">
        <v>8600008</v>
      </c>
      <c r="G105" s="21">
        <f t="shared" si="2"/>
        <v>0.98076320298489306</v>
      </c>
    </row>
    <row r="106" spans="1:7" ht="78.75" x14ac:dyDescent="0.2">
      <c r="A106" s="12" t="s">
        <v>116</v>
      </c>
      <c r="B106" s="10" t="s">
        <v>36</v>
      </c>
      <c r="C106" s="10" t="s">
        <v>111</v>
      </c>
      <c r="D106" s="10" t="s">
        <v>38</v>
      </c>
      <c r="E106" s="11">
        <v>2648145.5</v>
      </c>
      <c r="F106" s="11">
        <v>1779578</v>
      </c>
      <c r="G106" s="21">
        <f t="shared" si="2"/>
        <v>0.67200914753362306</v>
      </c>
    </row>
    <row r="107" spans="1:7" ht="47.25" x14ac:dyDescent="0.2">
      <c r="A107" s="12" t="s">
        <v>39</v>
      </c>
      <c r="B107" s="10" t="s">
        <v>36</v>
      </c>
      <c r="C107" s="10" t="s">
        <v>42</v>
      </c>
      <c r="D107" s="10" t="s">
        <v>95</v>
      </c>
      <c r="E107" s="11">
        <v>87500</v>
      </c>
      <c r="F107" s="11">
        <v>66001.320000000007</v>
      </c>
      <c r="G107" s="21">
        <f t="shared" si="2"/>
        <v>0.7543008000000001</v>
      </c>
    </row>
    <row r="108" spans="1:7" ht="47.25" x14ac:dyDescent="0.2">
      <c r="A108" s="12" t="s">
        <v>39</v>
      </c>
      <c r="B108" s="10" t="s">
        <v>36</v>
      </c>
      <c r="C108" s="10" t="s">
        <v>42</v>
      </c>
      <c r="D108" s="10" t="s">
        <v>12</v>
      </c>
      <c r="E108" s="11">
        <v>12553736.2075</v>
      </c>
      <c r="F108" s="11">
        <v>10706053.210000001</v>
      </c>
      <c r="G108" s="21">
        <f t="shared" si="2"/>
        <v>0.85281808005523219</v>
      </c>
    </row>
    <row r="109" spans="1:7" ht="47.25" x14ac:dyDescent="0.2">
      <c r="A109" s="12" t="s">
        <v>39</v>
      </c>
      <c r="B109" s="10" t="s">
        <v>36</v>
      </c>
      <c r="C109" s="10" t="s">
        <v>42</v>
      </c>
      <c r="D109" s="10" t="s">
        <v>13</v>
      </c>
      <c r="E109" s="11">
        <v>1372000</v>
      </c>
      <c r="F109" s="11">
        <v>2085480.38</v>
      </c>
      <c r="G109" s="21">
        <f t="shared" si="2"/>
        <v>1.5200294314868803</v>
      </c>
    </row>
    <row r="110" spans="1:7" ht="47.25" x14ac:dyDescent="0.2">
      <c r="A110" s="12" t="s">
        <v>39</v>
      </c>
      <c r="B110" s="10" t="s">
        <v>36</v>
      </c>
      <c r="C110" s="10" t="s">
        <v>42</v>
      </c>
      <c r="D110" s="10" t="s">
        <v>14</v>
      </c>
      <c r="E110" s="11">
        <v>3000</v>
      </c>
      <c r="F110" s="11">
        <v>12000</v>
      </c>
      <c r="G110" s="21">
        <f t="shared" si="2"/>
        <v>4</v>
      </c>
    </row>
    <row r="111" spans="1:7" ht="78.75" x14ac:dyDescent="0.2">
      <c r="A111" s="9" t="s">
        <v>164</v>
      </c>
      <c r="B111" s="10" t="s">
        <v>36</v>
      </c>
      <c r="C111" s="10" t="s">
        <v>153</v>
      </c>
      <c r="D111" s="10" t="s">
        <v>12</v>
      </c>
      <c r="E111" s="11">
        <v>100084.5</v>
      </c>
      <c r="F111" s="11">
        <v>75285.97</v>
      </c>
      <c r="G111" s="21">
        <f t="shared" si="2"/>
        <v>0.75222407066029207</v>
      </c>
    </row>
    <row r="112" spans="1:7" ht="78.75" x14ac:dyDescent="0.2">
      <c r="A112" s="9" t="s">
        <v>164</v>
      </c>
      <c r="B112" s="10" t="s">
        <v>36</v>
      </c>
      <c r="C112" s="10" t="s">
        <v>153</v>
      </c>
      <c r="D112" s="10" t="s">
        <v>96</v>
      </c>
      <c r="E112" s="11">
        <v>2134915.5</v>
      </c>
      <c r="F112" s="11">
        <v>2926415.32</v>
      </c>
      <c r="G112" s="21">
        <f t="shared" si="2"/>
        <v>1.3707405843463125</v>
      </c>
    </row>
    <row r="113" spans="1:7" ht="267.75" x14ac:dyDescent="0.2">
      <c r="A113" s="9" t="s">
        <v>172</v>
      </c>
      <c r="B113" s="10" t="s">
        <v>40</v>
      </c>
      <c r="C113" s="10" t="s">
        <v>106</v>
      </c>
      <c r="D113" s="10" t="s">
        <v>37</v>
      </c>
      <c r="E113" s="11">
        <v>5175000</v>
      </c>
      <c r="F113" s="11">
        <v>5302706</v>
      </c>
      <c r="G113" s="21">
        <f t="shared" si="2"/>
        <v>1.0246774879227054</v>
      </c>
    </row>
    <row r="114" spans="1:7" ht="267.75" x14ac:dyDescent="0.2">
      <c r="A114" s="9" t="s">
        <v>172</v>
      </c>
      <c r="B114" s="10" t="s">
        <v>40</v>
      </c>
      <c r="C114" s="10" t="s">
        <v>106</v>
      </c>
      <c r="D114" s="10" t="s">
        <v>38</v>
      </c>
      <c r="E114" s="11">
        <v>1562850</v>
      </c>
      <c r="F114" s="11">
        <v>1601286</v>
      </c>
      <c r="G114" s="21">
        <f t="shared" si="2"/>
        <v>1.024593531049045</v>
      </c>
    </row>
    <row r="115" spans="1:7" x14ac:dyDescent="0.2">
      <c r="A115" s="12" t="s">
        <v>173</v>
      </c>
      <c r="B115" s="10" t="s">
        <v>40</v>
      </c>
      <c r="C115" s="10" t="s">
        <v>186</v>
      </c>
      <c r="D115" s="10" t="s">
        <v>12</v>
      </c>
      <c r="E115" s="11">
        <v>61575</v>
      </c>
      <c r="F115" s="11">
        <v>0</v>
      </c>
      <c r="G115" s="21">
        <f t="shared" si="2"/>
        <v>0</v>
      </c>
    </row>
    <row r="116" spans="1:7" ht="236.25" x14ac:dyDescent="0.2">
      <c r="A116" s="12" t="s">
        <v>174</v>
      </c>
      <c r="B116" s="10" t="s">
        <v>40</v>
      </c>
      <c r="C116" s="10" t="s">
        <v>41</v>
      </c>
      <c r="D116" s="10" t="s">
        <v>12</v>
      </c>
      <c r="E116" s="11">
        <v>7109867.5</v>
      </c>
      <c r="F116" s="11">
        <v>0</v>
      </c>
      <c r="G116" s="21">
        <f t="shared" si="2"/>
        <v>0</v>
      </c>
    </row>
    <row r="117" spans="1:7" ht="94.5" x14ac:dyDescent="0.2">
      <c r="A117" s="9" t="s">
        <v>112</v>
      </c>
      <c r="B117" s="10" t="s">
        <v>40</v>
      </c>
      <c r="C117" s="10" t="s">
        <v>107</v>
      </c>
      <c r="D117" s="10" t="s">
        <v>37</v>
      </c>
      <c r="E117" s="11">
        <v>14249035.5</v>
      </c>
      <c r="F117" s="11">
        <v>14043293</v>
      </c>
      <c r="G117" s="21">
        <f t="shared" si="2"/>
        <v>0.98556095252903253</v>
      </c>
    </row>
    <row r="118" spans="1:7" ht="94.5" x14ac:dyDescent="0.2">
      <c r="A118" s="9" t="s">
        <v>112</v>
      </c>
      <c r="B118" s="10" t="s">
        <v>40</v>
      </c>
      <c r="C118" s="10" t="s">
        <v>107</v>
      </c>
      <c r="D118" s="10" t="s">
        <v>38</v>
      </c>
      <c r="E118" s="11">
        <v>4303209.5</v>
      </c>
      <c r="F118" s="11">
        <v>2908285</v>
      </c>
      <c r="G118" s="21">
        <f t="shared" si="2"/>
        <v>0.67584090432966371</v>
      </c>
    </row>
    <row r="119" spans="1:7" ht="157.5" x14ac:dyDescent="0.2">
      <c r="A119" s="9" t="s">
        <v>113</v>
      </c>
      <c r="B119" s="10" t="s">
        <v>40</v>
      </c>
      <c r="C119" s="10" t="s">
        <v>108</v>
      </c>
      <c r="D119" s="10" t="s">
        <v>37</v>
      </c>
      <c r="E119" s="11">
        <v>3613044</v>
      </c>
      <c r="F119" s="11">
        <v>3613829</v>
      </c>
      <c r="G119" s="21">
        <f t="shared" si="2"/>
        <v>1.0002172683200095</v>
      </c>
    </row>
    <row r="120" spans="1:7" ht="157.5" x14ac:dyDescent="0.2">
      <c r="A120" s="9" t="s">
        <v>113</v>
      </c>
      <c r="B120" s="10" t="s">
        <v>40</v>
      </c>
      <c r="C120" s="10" t="s">
        <v>108</v>
      </c>
      <c r="D120" s="10" t="s">
        <v>38</v>
      </c>
      <c r="E120" s="11">
        <v>1091138.5</v>
      </c>
      <c r="F120" s="11">
        <v>735431</v>
      </c>
      <c r="G120" s="21">
        <f t="shared" si="2"/>
        <v>0.67400334604635437</v>
      </c>
    </row>
    <row r="121" spans="1:7" ht="78.75" x14ac:dyDescent="0.2">
      <c r="A121" s="9" t="s">
        <v>114</v>
      </c>
      <c r="B121" s="10" t="s">
        <v>40</v>
      </c>
      <c r="C121" s="10" t="s">
        <v>109</v>
      </c>
      <c r="D121" s="10" t="s">
        <v>37</v>
      </c>
      <c r="E121" s="11">
        <v>64279520</v>
      </c>
      <c r="F121" s="11">
        <v>63619355</v>
      </c>
      <c r="G121" s="21">
        <f t="shared" si="2"/>
        <v>0.98972977707363097</v>
      </c>
    </row>
    <row r="122" spans="1:7" ht="78.75" x14ac:dyDescent="0.2">
      <c r="A122" s="9" t="s">
        <v>114</v>
      </c>
      <c r="B122" s="10" t="s">
        <v>40</v>
      </c>
      <c r="C122" s="10" t="s">
        <v>109</v>
      </c>
      <c r="D122" s="10" t="s">
        <v>38</v>
      </c>
      <c r="E122" s="11">
        <v>19412415</v>
      </c>
      <c r="F122" s="11">
        <v>13076547</v>
      </c>
      <c r="G122" s="21">
        <f t="shared" si="2"/>
        <v>0.6736177338059175</v>
      </c>
    </row>
    <row r="123" spans="1:7" ht="78.75" x14ac:dyDescent="0.2">
      <c r="A123" s="9" t="s">
        <v>115</v>
      </c>
      <c r="B123" s="10" t="s">
        <v>40</v>
      </c>
      <c r="C123" s="10" t="s">
        <v>110</v>
      </c>
      <c r="D123" s="10" t="s">
        <v>37</v>
      </c>
      <c r="E123" s="11">
        <v>4066916.25</v>
      </c>
      <c r="F123" s="11">
        <v>4027873</v>
      </c>
      <c r="G123" s="21">
        <f t="shared" si="2"/>
        <v>0.99039979001288758</v>
      </c>
    </row>
    <row r="124" spans="1:7" ht="78.75" x14ac:dyDescent="0.2">
      <c r="A124" s="9" t="s">
        <v>115</v>
      </c>
      <c r="B124" s="10" t="s">
        <v>40</v>
      </c>
      <c r="C124" s="10" t="s">
        <v>110</v>
      </c>
      <c r="D124" s="10" t="s">
        <v>38</v>
      </c>
      <c r="E124" s="11">
        <v>1228208.75</v>
      </c>
      <c r="F124" s="11">
        <v>824934</v>
      </c>
      <c r="G124" s="21">
        <f t="shared" si="2"/>
        <v>0.67165618222472356</v>
      </c>
    </row>
    <row r="125" spans="1:7" ht="78.75" x14ac:dyDescent="0.2">
      <c r="A125" s="9" t="s">
        <v>116</v>
      </c>
      <c r="B125" s="10" t="s">
        <v>40</v>
      </c>
      <c r="C125" s="10" t="s">
        <v>111</v>
      </c>
      <c r="D125" s="10" t="s">
        <v>37</v>
      </c>
      <c r="E125" s="11">
        <v>11355460.75</v>
      </c>
      <c r="F125" s="11">
        <v>11331100</v>
      </c>
      <c r="G125" s="21">
        <f t="shared" si="2"/>
        <v>0.99785471056293329</v>
      </c>
    </row>
    <row r="126" spans="1:7" ht="78.75" x14ac:dyDescent="0.2">
      <c r="A126" s="9" t="s">
        <v>116</v>
      </c>
      <c r="B126" s="10" t="s">
        <v>40</v>
      </c>
      <c r="C126" s="10" t="s">
        <v>111</v>
      </c>
      <c r="D126" s="10" t="s">
        <v>38</v>
      </c>
      <c r="E126" s="11">
        <v>3429349.25</v>
      </c>
      <c r="F126" s="11">
        <v>2325547</v>
      </c>
      <c r="G126" s="21">
        <f t="shared" si="2"/>
        <v>0.67813069782845825</v>
      </c>
    </row>
    <row r="127" spans="1:7" ht="189" x14ac:dyDescent="0.2">
      <c r="A127" s="9" t="s">
        <v>118</v>
      </c>
      <c r="B127" s="10" t="s">
        <v>40</v>
      </c>
      <c r="C127" s="10" t="s">
        <v>117</v>
      </c>
      <c r="D127" s="10" t="s">
        <v>37</v>
      </c>
      <c r="E127" s="11">
        <v>740647.25</v>
      </c>
      <c r="F127" s="11">
        <v>745940</v>
      </c>
      <c r="G127" s="21">
        <f t="shared" si="2"/>
        <v>1.0071461144289673</v>
      </c>
    </row>
    <row r="128" spans="1:7" ht="189" x14ac:dyDescent="0.2">
      <c r="A128" s="9" t="s">
        <v>118</v>
      </c>
      <c r="B128" s="10" t="s">
        <v>40</v>
      </c>
      <c r="C128" s="10" t="s">
        <v>117</v>
      </c>
      <c r="D128" s="10" t="s">
        <v>38</v>
      </c>
      <c r="E128" s="11">
        <v>223675.25</v>
      </c>
      <c r="F128" s="11">
        <v>156040</v>
      </c>
      <c r="G128" s="21">
        <f t="shared" si="2"/>
        <v>0.69761853401303897</v>
      </c>
    </row>
    <row r="129" spans="1:7" ht="47.25" x14ac:dyDescent="0.2">
      <c r="A129" s="9" t="s">
        <v>39</v>
      </c>
      <c r="B129" s="10" t="s">
        <v>40</v>
      </c>
      <c r="C129" s="10" t="s">
        <v>42</v>
      </c>
      <c r="D129" s="10" t="s">
        <v>95</v>
      </c>
      <c r="E129" s="11">
        <v>87500</v>
      </c>
      <c r="F129" s="11">
        <v>40900.9</v>
      </c>
      <c r="G129" s="21">
        <f t="shared" si="2"/>
        <v>0.46743885714285716</v>
      </c>
    </row>
    <row r="130" spans="1:7" ht="47.25" x14ac:dyDescent="0.2">
      <c r="A130" s="9" t="s">
        <v>39</v>
      </c>
      <c r="B130" s="10" t="s">
        <v>40</v>
      </c>
      <c r="C130" s="10" t="s">
        <v>42</v>
      </c>
      <c r="D130" s="10" t="s">
        <v>12</v>
      </c>
      <c r="E130" s="11">
        <v>4852620.6675000004</v>
      </c>
      <c r="F130" s="11">
        <v>2989874.56</v>
      </c>
      <c r="G130" s="21">
        <f t="shared" si="2"/>
        <v>0.61613605613651645</v>
      </c>
    </row>
    <row r="131" spans="1:7" ht="47.25" x14ac:dyDescent="0.2">
      <c r="A131" s="9" t="s">
        <v>39</v>
      </c>
      <c r="B131" s="10" t="s">
        <v>40</v>
      </c>
      <c r="C131" s="10" t="s">
        <v>42</v>
      </c>
      <c r="D131" s="10" t="s">
        <v>13</v>
      </c>
      <c r="E131" s="11">
        <v>3408791</v>
      </c>
      <c r="F131" s="11">
        <v>3393215.04</v>
      </c>
      <c r="G131" s="21">
        <f t="shared" si="2"/>
        <v>0.99543064975236084</v>
      </c>
    </row>
    <row r="132" spans="1:7" ht="47.25" x14ac:dyDescent="0.25">
      <c r="A132" s="1" t="s">
        <v>39</v>
      </c>
      <c r="B132" s="10" t="s">
        <v>40</v>
      </c>
      <c r="C132" s="10" t="s">
        <v>42</v>
      </c>
      <c r="D132" s="10" t="s">
        <v>14</v>
      </c>
      <c r="E132" s="11">
        <v>459</v>
      </c>
      <c r="F132" s="11">
        <v>459</v>
      </c>
      <c r="G132" s="21">
        <f t="shared" si="2"/>
        <v>1</v>
      </c>
    </row>
    <row r="133" spans="1:7" ht="78.75" x14ac:dyDescent="0.2">
      <c r="A133" s="9" t="s">
        <v>164</v>
      </c>
      <c r="B133" s="10" t="s">
        <v>40</v>
      </c>
      <c r="C133" s="10" t="s">
        <v>153</v>
      </c>
      <c r="D133" s="10" t="s">
        <v>12</v>
      </c>
      <c r="E133" s="11">
        <v>440750</v>
      </c>
      <c r="F133" s="11">
        <v>485607.73</v>
      </c>
      <c r="G133" s="21">
        <f t="shared" ref="G133:G191" si="3">F133/E133</f>
        <v>1.1017759047078843</v>
      </c>
    </row>
    <row r="134" spans="1:7" ht="78.75" x14ac:dyDescent="0.2">
      <c r="A134" s="9" t="s">
        <v>164</v>
      </c>
      <c r="B134" s="10" t="s">
        <v>40</v>
      </c>
      <c r="C134" s="10" t="s">
        <v>153</v>
      </c>
      <c r="D134" s="10" t="s">
        <v>96</v>
      </c>
      <c r="E134" s="11">
        <v>6709250</v>
      </c>
      <c r="F134" s="11">
        <v>12223896.390000001</v>
      </c>
      <c r="G134" s="21">
        <f t="shared" si="3"/>
        <v>1.8219467734843686</v>
      </c>
    </row>
    <row r="135" spans="1:7" ht="110.25" x14ac:dyDescent="0.2">
      <c r="A135" s="9" t="s">
        <v>101</v>
      </c>
      <c r="B135" s="10" t="s">
        <v>40</v>
      </c>
      <c r="C135" s="10" t="s">
        <v>204</v>
      </c>
      <c r="D135" s="10" t="s">
        <v>37</v>
      </c>
      <c r="E135" s="11">
        <v>12480000</v>
      </c>
      <c r="F135" s="11">
        <v>12480000</v>
      </c>
      <c r="G135" s="21">
        <f t="shared" si="3"/>
        <v>1</v>
      </c>
    </row>
    <row r="136" spans="1:7" ht="110.25" x14ac:dyDescent="0.2">
      <c r="A136" s="9" t="s">
        <v>101</v>
      </c>
      <c r="B136" s="10" t="s">
        <v>40</v>
      </c>
      <c r="C136" s="10" t="s">
        <v>204</v>
      </c>
      <c r="D136" s="10" t="s">
        <v>38</v>
      </c>
      <c r="E136" s="11">
        <v>3768960</v>
      </c>
      <c r="F136" s="11">
        <v>3768620</v>
      </c>
      <c r="G136" s="21">
        <f t="shared" si="3"/>
        <v>0.99990978943793518</v>
      </c>
    </row>
    <row r="137" spans="1:7" ht="78.75" x14ac:dyDescent="0.2">
      <c r="A137" s="9" t="s">
        <v>102</v>
      </c>
      <c r="B137" s="10" t="s">
        <v>40</v>
      </c>
      <c r="C137" s="10" t="s">
        <v>187</v>
      </c>
      <c r="D137" s="10" t="s">
        <v>12</v>
      </c>
      <c r="E137" s="11">
        <v>13013694.59</v>
      </c>
      <c r="F137" s="11">
        <v>11371664</v>
      </c>
      <c r="G137" s="21">
        <f t="shared" si="3"/>
        <v>0.87382287338587372</v>
      </c>
    </row>
    <row r="138" spans="1:7" ht="267.75" x14ac:dyDescent="0.2">
      <c r="A138" s="9" t="s">
        <v>172</v>
      </c>
      <c r="B138" s="10" t="s">
        <v>43</v>
      </c>
      <c r="C138" s="10" t="s">
        <v>119</v>
      </c>
      <c r="D138" s="10" t="s">
        <v>37</v>
      </c>
      <c r="E138" s="11">
        <v>261000</v>
      </c>
      <c r="F138" s="11">
        <v>273180</v>
      </c>
      <c r="G138" s="21">
        <f t="shared" si="3"/>
        <v>1.0466666666666666</v>
      </c>
    </row>
    <row r="139" spans="1:7" ht="267.75" x14ac:dyDescent="0.2">
      <c r="A139" s="9" t="s">
        <v>172</v>
      </c>
      <c r="B139" s="10" t="s">
        <v>43</v>
      </c>
      <c r="C139" s="10" t="s">
        <v>119</v>
      </c>
      <c r="D139" s="10" t="s">
        <v>38</v>
      </c>
      <c r="E139" s="11">
        <v>78825</v>
      </c>
      <c r="F139" s="11">
        <v>82501</v>
      </c>
      <c r="G139" s="21">
        <f t="shared" si="3"/>
        <v>1.0466349508404693</v>
      </c>
    </row>
    <row r="140" spans="1:7" ht="78.75" x14ac:dyDescent="0.2">
      <c r="A140" s="9" t="s">
        <v>114</v>
      </c>
      <c r="B140" s="10" t="s">
        <v>43</v>
      </c>
      <c r="C140" s="10" t="s">
        <v>120</v>
      </c>
      <c r="D140" s="10" t="s">
        <v>37</v>
      </c>
      <c r="E140" s="11">
        <v>5716419</v>
      </c>
      <c r="F140" s="11">
        <v>5541247</v>
      </c>
      <c r="G140" s="21">
        <f t="shared" si="3"/>
        <v>0.96935634004435289</v>
      </c>
    </row>
    <row r="141" spans="1:7" ht="78.75" x14ac:dyDescent="0.2">
      <c r="A141" s="9" t="s">
        <v>114</v>
      </c>
      <c r="B141" s="10" t="s">
        <v>43</v>
      </c>
      <c r="C141" s="10" t="s">
        <v>120</v>
      </c>
      <c r="D141" s="10" t="s">
        <v>38</v>
      </c>
      <c r="E141" s="11">
        <v>1726358.5</v>
      </c>
      <c r="F141" s="11">
        <v>1145321</v>
      </c>
      <c r="G141" s="21">
        <f t="shared" si="3"/>
        <v>0.66343172637664771</v>
      </c>
    </row>
    <row r="142" spans="1:7" ht="47.25" x14ac:dyDescent="0.2">
      <c r="A142" s="9" t="s">
        <v>39</v>
      </c>
      <c r="B142" s="10" t="s">
        <v>43</v>
      </c>
      <c r="C142" s="10" t="s">
        <v>44</v>
      </c>
      <c r="D142" s="10" t="s">
        <v>37</v>
      </c>
      <c r="E142" s="11">
        <v>6821026.3200000003</v>
      </c>
      <c r="F142" s="11">
        <v>6733937.7300000004</v>
      </c>
      <c r="G142" s="21">
        <f t="shared" si="3"/>
        <v>0.98723233338879712</v>
      </c>
    </row>
    <row r="143" spans="1:7" ht="47.25" x14ac:dyDescent="0.2">
      <c r="A143" s="9" t="s">
        <v>39</v>
      </c>
      <c r="B143" s="10" t="s">
        <v>43</v>
      </c>
      <c r="C143" s="10" t="s">
        <v>44</v>
      </c>
      <c r="D143" s="10" t="s">
        <v>72</v>
      </c>
      <c r="E143" s="11">
        <v>37500</v>
      </c>
      <c r="F143" s="11">
        <v>0</v>
      </c>
      <c r="G143" s="21">
        <f t="shared" si="3"/>
        <v>0</v>
      </c>
    </row>
    <row r="144" spans="1:7" ht="47.25" x14ac:dyDescent="0.2">
      <c r="A144" s="9" t="s">
        <v>39</v>
      </c>
      <c r="B144" s="10" t="s">
        <v>43</v>
      </c>
      <c r="C144" s="10" t="s">
        <v>44</v>
      </c>
      <c r="D144" s="10" t="s">
        <v>38</v>
      </c>
      <c r="E144" s="11">
        <v>2059949.93</v>
      </c>
      <c r="F144" s="11">
        <v>1384079.66</v>
      </c>
      <c r="G144" s="21">
        <f t="shared" si="3"/>
        <v>0.67189966117283251</v>
      </c>
    </row>
    <row r="145" spans="1:7" ht="47.25" x14ac:dyDescent="0.2">
      <c r="A145" s="9" t="s">
        <v>39</v>
      </c>
      <c r="B145" s="10" t="s">
        <v>43</v>
      </c>
      <c r="C145" s="10" t="s">
        <v>44</v>
      </c>
      <c r="D145" s="10" t="s">
        <v>95</v>
      </c>
      <c r="E145" s="11">
        <v>40838.642500000002</v>
      </c>
      <c r="F145" s="11">
        <v>13993.86</v>
      </c>
      <c r="G145" s="21">
        <f t="shared" si="3"/>
        <v>0.34266222242818184</v>
      </c>
    </row>
    <row r="146" spans="1:7" ht="47.25" x14ac:dyDescent="0.2">
      <c r="A146" s="9" t="s">
        <v>39</v>
      </c>
      <c r="B146" s="10" t="s">
        <v>43</v>
      </c>
      <c r="C146" s="10" t="s">
        <v>44</v>
      </c>
      <c r="D146" s="10" t="s">
        <v>12</v>
      </c>
      <c r="E146" s="11">
        <v>819961.35750000004</v>
      </c>
      <c r="F146" s="11">
        <v>279699.26</v>
      </c>
      <c r="G146" s="21">
        <f t="shared" si="3"/>
        <v>0.34111273347415033</v>
      </c>
    </row>
    <row r="147" spans="1:7" ht="47.25" x14ac:dyDescent="0.2">
      <c r="A147" s="9" t="s">
        <v>39</v>
      </c>
      <c r="B147" s="10" t="s">
        <v>43</v>
      </c>
      <c r="C147" s="10" t="s">
        <v>44</v>
      </c>
      <c r="D147" s="10" t="s">
        <v>13</v>
      </c>
      <c r="E147" s="11">
        <v>7250</v>
      </c>
      <c r="F147" s="11">
        <v>13236</v>
      </c>
      <c r="G147" s="21">
        <f t="shared" si="3"/>
        <v>1.825655172413793</v>
      </c>
    </row>
    <row r="148" spans="1:7" ht="78.75" x14ac:dyDescent="0.2">
      <c r="A148" s="9" t="s">
        <v>164</v>
      </c>
      <c r="B148" s="10" t="s">
        <v>43</v>
      </c>
      <c r="C148" s="10" t="s">
        <v>154</v>
      </c>
      <c r="D148" s="10" t="s">
        <v>12</v>
      </c>
      <c r="E148" s="11">
        <v>16250</v>
      </c>
      <c r="F148" s="11">
        <v>2213.1799999999998</v>
      </c>
      <c r="G148" s="21">
        <f t="shared" si="3"/>
        <v>0.1361956923076923</v>
      </c>
    </row>
    <row r="149" spans="1:7" ht="78.75" x14ac:dyDescent="0.2">
      <c r="A149" s="9" t="s">
        <v>164</v>
      </c>
      <c r="B149" s="10" t="s">
        <v>43</v>
      </c>
      <c r="C149" s="10" t="s">
        <v>154</v>
      </c>
      <c r="D149" s="10" t="s">
        <v>96</v>
      </c>
      <c r="E149" s="11">
        <v>89000</v>
      </c>
      <c r="F149" s="11">
        <v>145638.37</v>
      </c>
      <c r="G149" s="21">
        <f t="shared" si="3"/>
        <v>1.6363861797752808</v>
      </c>
    </row>
    <row r="150" spans="1:7" ht="267.75" x14ac:dyDescent="0.25">
      <c r="A150" s="1" t="s">
        <v>175</v>
      </c>
      <c r="B150" s="10" t="s">
        <v>45</v>
      </c>
      <c r="C150" s="10" t="s">
        <v>188</v>
      </c>
      <c r="D150" s="10" t="s">
        <v>12</v>
      </c>
      <c r="E150" s="11">
        <v>243632.5</v>
      </c>
      <c r="F150" s="11">
        <v>0</v>
      </c>
      <c r="G150" s="21">
        <f t="shared" si="3"/>
        <v>0</v>
      </c>
    </row>
    <row r="151" spans="1:7" ht="47.25" x14ac:dyDescent="0.2">
      <c r="A151" s="12" t="s">
        <v>165</v>
      </c>
      <c r="B151" s="10" t="s">
        <v>46</v>
      </c>
      <c r="C151" s="10" t="s">
        <v>205</v>
      </c>
      <c r="D151" s="10" t="s">
        <v>12</v>
      </c>
      <c r="E151" s="11">
        <v>337500</v>
      </c>
      <c r="F151" s="11">
        <v>0</v>
      </c>
      <c r="G151" s="21">
        <f t="shared" si="3"/>
        <v>0</v>
      </c>
    </row>
    <row r="152" spans="1:7" ht="78.75" x14ac:dyDescent="0.2">
      <c r="A152" s="9" t="s">
        <v>48</v>
      </c>
      <c r="B152" s="10" t="s">
        <v>46</v>
      </c>
      <c r="C152" s="10" t="s">
        <v>47</v>
      </c>
      <c r="D152" s="10" t="s">
        <v>12</v>
      </c>
      <c r="E152" s="11">
        <v>75000</v>
      </c>
      <c r="F152" s="11">
        <v>0</v>
      </c>
      <c r="G152" s="21">
        <f t="shared" si="3"/>
        <v>0</v>
      </c>
    </row>
    <row r="153" spans="1:7" ht="94.5" x14ac:dyDescent="0.2">
      <c r="A153" s="9" t="s">
        <v>176</v>
      </c>
      <c r="B153" s="10" t="s">
        <v>46</v>
      </c>
      <c r="C153" s="10" t="s">
        <v>155</v>
      </c>
      <c r="D153" s="10" t="s">
        <v>12</v>
      </c>
      <c r="E153" s="11">
        <v>2122341.5</v>
      </c>
      <c r="F153" s="11">
        <v>1691197.96</v>
      </c>
      <c r="G153" s="21">
        <f t="shared" si="3"/>
        <v>0.79685477572765739</v>
      </c>
    </row>
    <row r="154" spans="1:7" ht="47.25" x14ac:dyDescent="0.2">
      <c r="A154" s="9" t="s">
        <v>50</v>
      </c>
      <c r="B154" s="10" t="s">
        <v>46</v>
      </c>
      <c r="C154" s="10" t="s">
        <v>49</v>
      </c>
      <c r="D154" s="10" t="s">
        <v>12</v>
      </c>
      <c r="E154" s="11">
        <v>75000</v>
      </c>
      <c r="F154" s="11">
        <v>0</v>
      </c>
      <c r="G154" s="21">
        <f t="shared" si="3"/>
        <v>0</v>
      </c>
    </row>
    <row r="155" spans="1:7" ht="94.5" x14ac:dyDescent="0.2">
      <c r="A155" s="9" t="s">
        <v>176</v>
      </c>
      <c r="B155" s="10" t="s">
        <v>46</v>
      </c>
      <c r="C155" s="10" t="s">
        <v>206</v>
      </c>
      <c r="D155" s="10" t="s">
        <v>12</v>
      </c>
      <c r="E155" s="11">
        <v>127750</v>
      </c>
      <c r="F155" s="11">
        <v>14280.48</v>
      </c>
      <c r="G155" s="21">
        <f t="shared" si="3"/>
        <v>0.11178457925636008</v>
      </c>
    </row>
    <row r="156" spans="1:7" ht="47.25" x14ac:dyDescent="0.2">
      <c r="A156" s="9" t="s">
        <v>39</v>
      </c>
      <c r="B156" s="10" t="s">
        <v>53</v>
      </c>
      <c r="C156" s="10" t="s">
        <v>42</v>
      </c>
      <c r="D156" s="10" t="s">
        <v>12</v>
      </c>
      <c r="E156" s="11">
        <v>5118.75</v>
      </c>
      <c r="F156" s="11">
        <v>0</v>
      </c>
      <c r="G156" s="21">
        <f t="shared" si="3"/>
        <v>0</v>
      </c>
    </row>
    <row r="157" spans="1:7" ht="126" x14ac:dyDescent="0.2">
      <c r="A157" s="9" t="s">
        <v>126</v>
      </c>
      <c r="B157" s="10" t="s">
        <v>53</v>
      </c>
      <c r="C157" s="10" t="s">
        <v>207</v>
      </c>
      <c r="D157" s="10" t="s">
        <v>37</v>
      </c>
      <c r="E157" s="11">
        <v>565057.5</v>
      </c>
      <c r="F157" s="11">
        <v>582435</v>
      </c>
      <c r="G157" s="21">
        <f t="shared" si="3"/>
        <v>1.0307535073864165</v>
      </c>
    </row>
    <row r="158" spans="1:7" ht="126" x14ac:dyDescent="0.2">
      <c r="A158" s="9" t="s">
        <v>126</v>
      </c>
      <c r="B158" s="10" t="s">
        <v>53</v>
      </c>
      <c r="C158" s="10" t="s">
        <v>207</v>
      </c>
      <c r="D158" s="10" t="s">
        <v>38</v>
      </c>
      <c r="E158" s="11">
        <v>170648.35</v>
      </c>
      <c r="F158" s="11">
        <v>175879</v>
      </c>
      <c r="G158" s="21">
        <f t="shared" si="3"/>
        <v>1.03065162950594</v>
      </c>
    </row>
    <row r="159" spans="1:7" ht="204.75" x14ac:dyDescent="0.2">
      <c r="A159" s="9" t="s">
        <v>177</v>
      </c>
      <c r="B159" s="10" t="s">
        <v>53</v>
      </c>
      <c r="C159" s="10" t="s">
        <v>208</v>
      </c>
      <c r="D159" s="10" t="s">
        <v>37</v>
      </c>
      <c r="E159" s="11">
        <v>225000</v>
      </c>
      <c r="F159" s="11">
        <v>225000</v>
      </c>
      <c r="G159" s="21">
        <f t="shared" si="3"/>
        <v>1</v>
      </c>
    </row>
    <row r="160" spans="1:7" ht="204.75" x14ac:dyDescent="0.2">
      <c r="A160" s="9" t="s">
        <v>177</v>
      </c>
      <c r="B160" s="10" t="s">
        <v>53</v>
      </c>
      <c r="C160" s="10" t="s">
        <v>208</v>
      </c>
      <c r="D160" s="10" t="s">
        <v>38</v>
      </c>
      <c r="E160" s="11">
        <v>67950</v>
      </c>
      <c r="F160" s="11">
        <v>67950</v>
      </c>
      <c r="G160" s="21">
        <f t="shared" si="3"/>
        <v>1</v>
      </c>
    </row>
    <row r="161" spans="1:10" ht="94.5" x14ac:dyDescent="0.2">
      <c r="A161" s="9" t="s">
        <v>178</v>
      </c>
      <c r="B161" s="10" t="s">
        <v>53</v>
      </c>
      <c r="C161" s="10" t="s">
        <v>189</v>
      </c>
      <c r="D161" s="10" t="s">
        <v>12</v>
      </c>
      <c r="E161" s="11">
        <v>103425</v>
      </c>
      <c r="F161" s="11">
        <v>0</v>
      </c>
      <c r="G161" s="21">
        <f t="shared" si="3"/>
        <v>0</v>
      </c>
    </row>
    <row r="162" spans="1:10" ht="63" x14ac:dyDescent="0.2">
      <c r="A162" s="9" t="s">
        <v>140</v>
      </c>
      <c r="B162" s="10" t="s">
        <v>53</v>
      </c>
      <c r="C162" s="10" t="s">
        <v>167</v>
      </c>
      <c r="D162" s="10" t="s">
        <v>7</v>
      </c>
      <c r="E162" s="11">
        <v>1261350.5</v>
      </c>
      <c r="F162" s="11">
        <v>1113539</v>
      </c>
      <c r="G162" s="21">
        <f t="shared" si="3"/>
        <v>0.88281488769378536</v>
      </c>
    </row>
    <row r="163" spans="1:10" ht="63" x14ac:dyDescent="0.2">
      <c r="A163" s="9" t="s">
        <v>140</v>
      </c>
      <c r="B163" s="10" t="s">
        <v>53</v>
      </c>
      <c r="C163" s="10" t="s">
        <v>167</v>
      </c>
      <c r="D163" s="10" t="s">
        <v>8</v>
      </c>
      <c r="E163" s="11">
        <v>380927.75</v>
      </c>
      <c r="F163" s="11">
        <v>244222</v>
      </c>
      <c r="G163" s="21">
        <f t="shared" si="3"/>
        <v>0.64112420268672998</v>
      </c>
    </row>
    <row r="164" spans="1:10" ht="47.25" x14ac:dyDescent="0.2">
      <c r="A164" s="9" t="s">
        <v>141</v>
      </c>
      <c r="B164" s="10" t="s">
        <v>53</v>
      </c>
      <c r="C164" s="10" t="s">
        <v>166</v>
      </c>
      <c r="D164" s="10" t="s">
        <v>7</v>
      </c>
      <c r="E164" s="11">
        <v>3773805.5</v>
      </c>
      <c r="F164" s="11">
        <v>3665120.31</v>
      </c>
      <c r="G164" s="21">
        <f t="shared" si="3"/>
        <v>0.97120010821967373</v>
      </c>
    </row>
    <row r="165" spans="1:10" ht="47.25" x14ac:dyDescent="0.2">
      <c r="A165" s="9" t="s">
        <v>141</v>
      </c>
      <c r="B165" s="10" t="s">
        <v>53</v>
      </c>
      <c r="C165" s="10" t="s">
        <v>166</v>
      </c>
      <c r="D165" s="10" t="s">
        <v>8</v>
      </c>
      <c r="E165" s="11">
        <v>1139689.25</v>
      </c>
      <c r="F165" s="11">
        <v>733028</v>
      </c>
      <c r="G165" s="21">
        <f t="shared" si="3"/>
        <v>0.643182341151327</v>
      </c>
    </row>
    <row r="166" spans="1:10" ht="47.25" x14ac:dyDescent="0.2">
      <c r="A166" s="9" t="s">
        <v>141</v>
      </c>
      <c r="B166" s="10" t="s">
        <v>53</v>
      </c>
      <c r="C166" s="10" t="s">
        <v>166</v>
      </c>
      <c r="D166" s="10" t="s">
        <v>95</v>
      </c>
      <c r="E166" s="11">
        <v>80500</v>
      </c>
      <c r="F166" s="11">
        <v>104645.41</v>
      </c>
      <c r="G166" s="21">
        <f t="shared" si="3"/>
        <v>1.2999429813664596</v>
      </c>
    </row>
    <row r="167" spans="1:10" ht="47.25" x14ac:dyDescent="0.2">
      <c r="A167" s="9" t="s">
        <v>141</v>
      </c>
      <c r="B167" s="10" t="s">
        <v>53</v>
      </c>
      <c r="C167" s="10" t="s">
        <v>166</v>
      </c>
      <c r="D167" s="10" t="s">
        <v>12</v>
      </c>
      <c r="E167" s="11">
        <v>454500</v>
      </c>
      <c r="F167" s="11">
        <v>1241849.8</v>
      </c>
      <c r="G167" s="21">
        <f t="shared" si="3"/>
        <v>2.7323427942794281</v>
      </c>
    </row>
    <row r="168" spans="1:10" ht="47.25" x14ac:dyDescent="0.2">
      <c r="A168" s="9" t="s">
        <v>141</v>
      </c>
      <c r="B168" s="10" t="s">
        <v>53</v>
      </c>
      <c r="C168" s="10" t="s">
        <v>166</v>
      </c>
      <c r="D168" s="10" t="s">
        <v>13</v>
      </c>
      <c r="E168" s="11">
        <v>12500</v>
      </c>
      <c r="F168" s="11">
        <v>0</v>
      </c>
      <c r="G168" s="21">
        <f t="shared" si="3"/>
        <v>0</v>
      </c>
    </row>
    <row r="169" spans="1:10" ht="78.75" x14ac:dyDescent="0.2">
      <c r="A169" s="9" t="s">
        <v>164</v>
      </c>
      <c r="B169" s="10" t="s">
        <v>53</v>
      </c>
      <c r="C169" s="10" t="s">
        <v>156</v>
      </c>
      <c r="D169" s="10" t="s">
        <v>12</v>
      </c>
      <c r="E169" s="11">
        <v>28750</v>
      </c>
      <c r="F169" s="11">
        <v>0</v>
      </c>
      <c r="G169" s="21">
        <f t="shared" si="3"/>
        <v>0</v>
      </c>
    </row>
    <row r="170" spans="1:10" ht="78.75" x14ac:dyDescent="0.2">
      <c r="A170" s="9" t="s">
        <v>164</v>
      </c>
      <c r="B170" s="10" t="s">
        <v>53</v>
      </c>
      <c r="C170" s="10" t="s">
        <v>156</v>
      </c>
      <c r="D170" s="10" t="s">
        <v>96</v>
      </c>
      <c r="E170" s="11">
        <v>107500</v>
      </c>
      <c r="F170" s="11">
        <v>147930.64000000001</v>
      </c>
      <c r="G170" s="21">
        <f t="shared" si="3"/>
        <v>1.3760989767441862</v>
      </c>
    </row>
    <row r="171" spans="1:10" x14ac:dyDescent="0.2">
      <c r="A171" s="5" t="s">
        <v>196</v>
      </c>
      <c r="B171" s="13"/>
      <c r="C171" s="13"/>
      <c r="D171" s="13"/>
      <c r="E171" s="14">
        <f>SUM(E172:E183)</f>
        <v>7615783.665</v>
      </c>
      <c r="F171" s="14">
        <f>SUM(F172:F183)</f>
        <v>6982936.4699999997</v>
      </c>
      <c r="G171" s="21">
        <f t="shared" si="3"/>
        <v>0.91690320749151688</v>
      </c>
      <c r="J171" s="16"/>
    </row>
    <row r="172" spans="1:10" ht="47.25" x14ac:dyDescent="0.2">
      <c r="A172" s="5" t="s">
        <v>39</v>
      </c>
      <c r="B172" s="10" t="s">
        <v>54</v>
      </c>
      <c r="C172" s="10" t="s">
        <v>55</v>
      </c>
      <c r="D172" s="10" t="s">
        <v>37</v>
      </c>
      <c r="E172" s="11">
        <v>2335984.2549999999</v>
      </c>
      <c r="F172" s="11">
        <v>2359385</v>
      </c>
      <c r="G172" s="21">
        <f t="shared" si="3"/>
        <v>1.0100175097284636</v>
      </c>
    </row>
    <row r="173" spans="1:10" ht="47.25" x14ac:dyDescent="0.2">
      <c r="A173" s="9" t="s">
        <v>39</v>
      </c>
      <c r="B173" s="10" t="s">
        <v>54</v>
      </c>
      <c r="C173" s="10" t="s">
        <v>55</v>
      </c>
      <c r="D173" s="10" t="s">
        <v>38</v>
      </c>
      <c r="E173" s="11">
        <v>705467.245</v>
      </c>
      <c r="F173" s="11">
        <v>461225</v>
      </c>
      <c r="G173" s="21">
        <f t="shared" si="3"/>
        <v>0.65378655532050955</v>
      </c>
    </row>
    <row r="174" spans="1:10" ht="47.25" x14ac:dyDescent="0.2">
      <c r="A174" s="9" t="s">
        <v>39</v>
      </c>
      <c r="B174" s="10" t="s">
        <v>54</v>
      </c>
      <c r="C174" s="10" t="s">
        <v>55</v>
      </c>
      <c r="D174" s="10" t="s">
        <v>95</v>
      </c>
      <c r="E174" s="11">
        <v>104128.7975</v>
      </c>
      <c r="F174" s="11">
        <v>116218.22</v>
      </c>
      <c r="G174" s="21"/>
    </row>
    <row r="175" spans="1:10" ht="47.25" x14ac:dyDescent="0.2">
      <c r="A175" s="9" t="s">
        <v>39</v>
      </c>
      <c r="B175" s="10" t="s">
        <v>54</v>
      </c>
      <c r="C175" s="10" t="s">
        <v>55</v>
      </c>
      <c r="D175" s="10" t="s">
        <v>12</v>
      </c>
      <c r="E175" s="11">
        <v>512054.52250000002</v>
      </c>
      <c r="F175" s="11">
        <v>856244.81</v>
      </c>
      <c r="G175" s="21">
        <f t="shared" si="3"/>
        <v>1.6721750758484903</v>
      </c>
    </row>
    <row r="176" spans="1:10" ht="47.25" x14ac:dyDescent="0.2">
      <c r="A176" s="9" t="s">
        <v>39</v>
      </c>
      <c r="B176" s="10" t="s">
        <v>54</v>
      </c>
      <c r="C176" s="10" t="s">
        <v>55</v>
      </c>
      <c r="D176" s="10" t="s">
        <v>13</v>
      </c>
      <c r="E176" s="11">
        <v>1250</v>
      </c>
      <c r="F176" s="11">
        <v>0</v>
      </c>
      <c r="G176" s="21">
        <f t="shared" si="3"/>
        <v>0</v>
      </c>
    </row>
    <row r="177" spans="1:7" ht="31.5" x14ac:dyDescent="0.2">
      <c r="A177" s="9" t="s">
        <v>179</v>
      </c>
      <c r="B177" s="10" t="s">
        <v>54</v>
      </c>
      <c r="C177" s="10" t="s">
        <v>190</v>
      </c>
      <c r="D177" s="10" t="s">
        <v>12</v>
      </c>
      <c r="E177" s="11">
        <v>65834.345000000001</v>
      </c>
      <c r="F177" s="11">
        <v>0</v>
      </c>
      <c r="G177" s="21">
        <f t="shared" si="3"/>
        <v>0</v>
      </c>
    </row>
    <row r="178" spans="1:7" ht="63" x14ac:dyDescent="0.2">
      <c r="A178" s="9" t="s">
        <v>140</v>
      </c>
      <c r="B178" s="10" t="s">
        <v>56</v>
      </c>
      <c r="C178" s="10" t="s">
        <v>157</v>
      </c>
      <c r="D178" s="10" t="s">
        <v>7</v>
      </c>
      <c r="E178" s="11">
        <v>772780.75</v>
      </c>
      <c r="F178" s="11">
        <v>663871.64</v>
      </c>
      <c r="G178" s="21">
        <f t="shared" si="3"/>
        <v>0.85906855210873201</v>
      </c>
    </row>
    <row r="179" spans="1:7" ht="63" x14ac:dyDescent="0.2">
      <c r="A179" s="9" t="s">
        <v>140</v>
      </c>
      <c r="B179" s="10" t="s">
        <v>56</v>
      </c>
      <c r="C179" s="10" t="s">
        <v>157</v>
      </c>
      <c r="D179" s="10" t="s">
        <v>8</v>
      </c>
      <c r="E179" s="11">
        <v>233379.75</v>
      </c>
      <c r="F179" s="11">
        <v>138399.79999999999</v>
      </c>
      <c r="G179" s="21">
        <f t="shared" si="3"/>
        <v>0.59302403057677455</v>
      </c>
    </row>
    <row r="180" spans="1:7" ht="47.25" x14ac:dyDescent="0.2">
      <c r="A180" s="9" t="s">
        <v>141</v>
      </c>
      <c r="B180" s="10" t="s">
        <v>56</v>
      </c>
      <c r="C180" s="10" t="s">
        <v>158</v>
      </c>
      <c r="D180" s="10" t="s">
        <v>7</v>
      </c>
      <c r="E180" s="11">
        <v>1709795.75</v>
      </c>
      <c r="F180" s="11">
        <v>1633917</v>
      </c>
      <c r="G180" s="21">
        <f t="shared" si="3"/>
        <v>0.95562116118255647</v>
      </c>
    </row>
    <row r="181" spans="1:7" ht="47.25" x14ac:dyDescent="0.2">
      <c r="A181" s="9" t="s">
        <v>141</v>
      </c>
      <c r="B181" s="10" t="s">
        <v>56</v>
      </c>
      <c r="C181" s="10" t="s">
        <v>158</v>
      </c>
      <c r="D181" s="10" t="s">
        <v>8</v>
      </c>
      <c r="E181" s="11">
        <v>516358.25</v>
      </c>
      <c r="F181" s="11">
        <v>330024</v>
      </c>
      <c r="G181" s="21">
        <f t="shared" si="3"/>
        <v>0.63913765297639769</v>
      </c>
    </row>
    <row r="182" spans="1:7" ht="47.25" x14ac:dyDescent="0.2">
      <c r="A182" s="9" t="s">
        <v>141</v>
      </c>
      <c r="B182" s="10" t="s">
        <v>56</v>
      </c>
      <c r="C182" s="10" t="s">
        <v>158</v>
      </c>
      <c r="D182" s="10" t="s">
        <v>12</v>
      </c>
      <c r="E182" s="11">
        <v>656250</v>
      </c>
      <c r="F182" s="11">
        <v>422401</v>
      </c>
      <c r="G182" s="21">
        <f t="shared" si="3"/>
        <v>0.64365866666666671</v>
      </c>
    </row>
    <row r="183" spans="1:7" ht="47.25" x14ac:dyDescent="0.2">
      <c r="A183" s="9" t="s">
        <v>141</v>
      </c>
      <c r="B183" s="10" t="s">
        <v>56</v>
      </c>
      <c r="C183" s="10" t="s">
        <v>158</v>
      </c>
      <c r="D183" s="10" t="s">
        <v>14</v>
      </c>
      <c r="E183" s="11">
        <v>2500</v>
      </c>
      <c r="F183" s="11">
        <v>1250</v>
      </c>
      <c r="G183" s="21">
        <f t="shared" si="3"/>
        <v>0.5</v>
      </c>
    </row>
    <row r="184" spans="1:7" x14ac:dyDescent="0.2">
      <c r="A184" s="9" t="s">
        <v>197</v>
      </c>
      <c r="B184" s="10"/>
      <c r="C184" s="10"/>
      <c r="D184" s="10"/>
      <c r="E184" s="14">
        <f>SUM(E185:E193)</f>
        <v>11351432.5</v>
      </c>
      <c r="F184" s="14">
        <f>SUM(F185:F193)</f>
        <v>10674328.5</v>
      </c>
      <c r="G184" s="21">
        <f t="shared" si="3"/>
        <v>0.94035078832561436</v>
      </c>
    </row>
    <row r="185" spans="1:7" ht="47.25" x14ac:dyDescent="0.2">
      <c r="A185" s="9" t="s">
        <v>59</v>
      </c>
      <c r="B185" s="10" t="s">
        <v>57</v>
      </c>
      <c r="C185" s="10" t="s">
        <v>58</v>
      </c>
      <c r="D185" s="10" t="s">
        <v>60</v>
      </c>
      <c r="E185" s="11">
        <v>2409500</v>
      </c>
      <c r="F185" s="11">
        <v>2195638.83</v>
      </c>
      <c r="G185" s="21">
        <f t="shared" si="3"/>
        <v>0.91124251089437647</v>
      </c>
    </row>
    <row r="186" spans="1:7" ht="31.5" x14ac:dyDescent="0.2">
      <c r="A186" s="9" t="s">
        <v>19</v>
      </c>
      <c r="B186" s="10" t="s">
        <v>183</v>
      </c>
      <c r="C186" s="10" t="s">
        <v>184</v>
      </c>
      <c r="D186" s="10" t="s">
        <v>89</v>
      </c>
      <c r="E186" s="11">
        <v>200000</v>
      </c>
      <c r="F186" s="11">
        <v>200000</v>
      </c>
      <c r="G186" s="21">
        <f t="shared" si="3"/>
        <v>1</v>
      </c>
    </row>
    <row r="187" spans="1:7" ht="94.5" x14ac:dyDescent="0.2">
      <c r="A187" s="9" t="s">
        <v>180</v>
      </c>
      <c r="B187" s="10" t="s">
        <v>61</v>
      </c>
      <c r="C187" s="10" t="s">
        <v>62</v>
      </c>
      <c r="D187" s="10" t="s">
        <v>89</v>
      </c>
      <c r="E187" s="11">
        <v>3975480</v>
      </c>
      <c r="F187" s="11">
        <v>3743225</v>
      </c>
      <c r="G187" s="21">
        <f t="shared" si="3"/>
        <v>0.9415781238995039</v>
      </c>
    </row>
    <row r="188" spans="1:7" ht="47.25" x14ac:dyDescent="0.2">
      <c r="A188" s="9" t="s">
        <v>181</v>
      </c>
      <c r="B188" s="10" t="s">
        <v>61</v>
      </c>
      <c r="C188" s="10" t="s">
        <v>64</v>
      </c>
      <c r="D188" s="10" t="s">
        <v>63</v>
      </c>
      <c r="E188" s="11">
        <v>3489867.5</v>
      </c>
      <c r="F188" s="11">
        <v>3296105</v>
      </c>
      <c r="G188" s="21">
        <f t="shared" si="3"/>
        <v>0.94447855111977752</v>
      </c>
    </row>
    <row r="189" spans="1:7" ht="63" x14ac:dyDescent="0.2">
      <c r="A189" s="9" t="s">
        <v>182</v>
      </c>
      <c r="B189" s="10" t="s">
        <v>61</v>
      </c>
      <c r="C189" s="10" t="s">
        <v>65</v>
      </c>
      <c r="D189" s="10" t="s">
        <v>90</v>
      </c>
      <c r="E189" s="11">
        <v>6000</v>
      </c>
      <c r="F189" s="11">
        <v>0</v>
      </c>
      <c r="G189" s="21">
        <f t="shared" si="3"/>
        <v>0</v>
      </c>
    </row>
    <row r="190" spans="1:7" ht="31.5" x14ac:dyDescent="0.2">
      <c r="A190" s="9" t="s">
        <v>68</v>
      </c>
      <c r="B190" s="10" t="s">
        <v>66</v>
      </c>
      <c r="C190" s="10" t="s">
        <v>67</v>
      </c>
      <c r="D190" s="10" t="s">
        <v>7</v>
      </c>
      <c r="E190" s="11">
        <v>736311.5</v>
      </c>
      <c r="F190" s="11">
        <v>673953</v>
      </c>
      <c r="G190" s="21">
        <f t="shared" si="3"/>
        <v>0.9153096209960051</v>
      </c>
    </row>
    <row r="191" spans="1:7" ht="31.5" x14ac:dyDescent="0.2">
      <c r="A191" s="9" t="s">
        <v>68</v>
      </c>
      <c r="B191" s="10" t="s">
        <v>66</v>
      </c>
      <c r="C191" s="10" t="s">
        <v>67</v>
      </c>
      <c r="D191" s="10" t="s">
        <v>8</v>
      </c>
      <c r="E191" s="11">
        <v>222366</v>
      </c>
      <c r="F191" s="11">
        <v>203534</v>
      </c>
      <c r="G191" s="21">
        <f t="shared" si="3"/>
        <v>0.91531079391633619</v>
      </c>
    </row>
    <row r="192" spans="1:7" ht="47.25" x14ac:dyDescent="0.2">
      <c r="A192" s="9" t="s">
        <v>70</v>
      </c>
      <c r="B192" s="10" t="s">
        <v>66</v>
      </c>
      <c r="C192" s="10" t="s">
        <v>69</v>
      </c>
      <c r="D192" s="10" t="s">
        <v>7</v>
      </c>
      <c r="E192" s="11">
        <v>239560.25</v>
      </c>
      <c r="F192" s="11">
        <v>277936</v>
      </c>
      <c r="G192" s="21">
        <f t="shared" ref="G192:G224" si="4">F192/E192</f>
        <v>1.1601924776752404</v>
      </c>
    </row>
    <row r="193" spans="1:7" ht="47.25" x14ac:dyDescent="0.2">
      <c r="A193" s="9" t="s">
        <v>70</v>
      </c>
      <c r="B193" s="10" t="s">
        <v>66</v>
      </c>
      <c r="C193" s="10" t="s">
        <v>69</v>
      </c>
      <c r="D193" s="10" t="s">
        <v>8</v>
      </c>
      <c r="E193" s="11">
        <v>72347.25</v>
      </c>
      <c r="F193" s="11">
        <v>83936.67</v>
      </c>
      <c r="G193" s="21">
        <f t="shared" si="4"/>
        <v>1.160191576044701</v>
      </c>
    </row>
    <row r="194" spans="1:7" ht="31.5" x14ac:dyDescent="0.2">
      <c r="A194" s="17" t="s">
        <v>198</v>
      </c>
      <c r="B194" s="18"/>
      <c r="C194" s="18"/>
      <c r="D194" s="18"/>
      <c r="E194" s="19">
        <f>SUM(E195:E215)</f>
        <v>26744915</v>
      </c>
      <c r="F194" s="19">
        <f>SUM(F195:F215)</f>
        <v>23655675.699999999</v>
      </c>
      <c r="G194" s="22">
        <f t="shared" si="4"/>
        <v>0.88449246146416993</v>
      </c>
    </row>
    <row r="195" spans="1:7" ht="47.25" x14ac:dyDescent="0.2">
      <c r="A195" s="9" t="s">
        <v>39</v>
      </c>
      <c r="B195" s="10" t="s">
        <v>74</v>
      </c>
      <c r="C195" s="10" t="s">
        <v>71</v>
      </c>
      <c r="D195" s="10" t="s">
        <v>37</v>
      </c>
      <c r="E195" s="11">
        <v>13224560.047499999</v>
      </c>
      <c r="F195" s="11">
        <v>12374698.279999999</v>
      </c>
      <c r="G195" s="21">
        <f t="shared" si="4"/>
        <v>0.93573610279302566</v>
      </c>
    </row>
    <row r="196" spans="1:7" ht="47.25" x14ac:dyDescent="0.2">
      <c r="A196" s="9" t="s">
        <v>39</v>
      </c>
      <c r="B196" s="10" t="s">
        <v>74</v>
      </c>
      <c r="C196" s="10" t="s">
        <v>71</v>
      </c>
      <c r="D196" s="10" t="s">
        <v>72</v>
      </c>
      <c r="E196" s="11">
        <v>272500</v>
      </c>
      <c r="F196" s="11">
        <v>194558.32</v>
      </c>
      <c r="G196" s="21">
        <f t="shared" si="4"/>
        <v>0.71397548623853213</v>
      </c>
    </row>
    <row r="197" spans="1:7" ht="47.25" x14ac:dyDescent="0.2">
      <c r="A197" s="9" t="s">
        <v>39</v>
      </c>
      <c r="B197" s="10" t="s">
        <v>74</v>
      </c>
      <c r="C197" s="10" t="s">
        <v>71</v>
      </c>
      <c r="D197" s="10" t="s">
        <v>73</v>
      </c>
      <c r="E197" s="11">
        <v>606250</v>
      </c>
      <c r="F197" s="11">
        <v>705711.12</v>
      </c>
      <c r="G197" s="21">
        <f t="shared" si="4"/>
        <v>1.1640595793814432</v>
      </c>
    </row>
    <row r="198" spans="1:7" ht="47.25" x14ac:dyDescent="0.2">
      <c r="A198" s="9" t="s">
        <v>39</v>
      </c>
      <c r="B198" s="10" t="s">
        <v>74</v>
      </c>
      <c r="C198" s="10" t="s">
        <v>71</v>
      </c>
      <c r="D198" s="10" t="s">
        <v>38</v>
      </c>
      <c r="E198" s="11">
        <v>3993817.2025000001</v>
      </c>
      <c r="F198" s="11">
        <v>2496562.04</v>
      </c>
      <c r="G198" s="21">
        <f t="shared" si="4"/>
        <v>0.62510673709283271</v>
      </c>
    </row>
    <row r="199" spans="1:7" ht="47.25" x14ac:dyDescent="0.2">
      <c r="A199" s="9" t="s">
        <v>39</v>
      </c>
      <c r="B199" s="10" t="s">
        <v>74</v>
      </c>
      <c r="C199" s="10" t="s">
        <v>71</v>
      </c>
      <c r="D199" s="10" t="s">
        <v>95</v>
      </c>
      <c r="E199" s="11">
        <v>45359.56</v>
      </c>
      <c r="F199" s="11">
        <v>27829.73</v>
      </c>
      <c r="G199" s="21">
        <f t="shared" si="4"/>
        <v>0.61353615423077301</v>
      </c>
    </row>
    <row r="200" spans="1:7" ht="47.25" x14ac:dyDescent="0.2">
      <c r="A200" s="9" t="s">
        <v>39</v>
      </c>
      <c r="B200" s="10" t="s">
        <v>74</v>
      </c>
      <c r="C200" s="10" t="s">
        <v>71</v>
      </c>
      <c r="D200" s="10" t="s">
        <v>12</v>
      </c>
      <c r="E200" s="11">
        <v>3125961.7025000001</v>
      </c>
      <c r="F200" s="11">
        <v>2398094.0299999998</v>
      </c>
      <c r="G200" s="21">
        <f t="shared" si="4"/>
        <v>0.76715400194510208</v>
      </c>
    </row>
    <row r="201" spans="1:7" ht="47.25" x14ac:dyDescent="0.2">
      <c r="A201" s="9" t="s">
        <v>39</v>
      </c>
      <c r="B201" s="10" t="s">
        <v>74</v>
      </c>
      <c r="C201" s="10" t="s">
        <v>71</v>
      </c>
      <c r="D201" s="10" t="s">
        <v>13</v>
      </c>
      <c r="E201" s="11">
        <v>850065.25</v>
      </c>
      <c r="F201" s="11">
        <v>1382853.6</v>
      </c>
      <c r="G201" s="21">
        <f t="shared" si="4"/>
        <v>1.6267617103510585</v>
      </c>
    </row>
    <row r="202" spans="1:7" ht="47.25" x14ac:dyDescent="0.2">
      <c r="A202" s="9" t="s">
        <v>39</v>
      </c>
      <c r="B202" s="10" t="s">
        <v>74</v>
      </c>
      <c r="C202" s="10" t="s">
        <v>71</v>
      </c>
      <c r="D202" s="10" t="s">
        <v>14</v>
      </c>
      <c r="E202" s="11">
        <v>2526</v>
      </c>
      <c r="F202" s="11">
        <v>404</v>
      </c>
      <c r="G202" s="21">
        <f t="shared" si="4"/>
        <v>0.15993665874901028</v>
      </c>
    </row>
    <row r="203" spans="1:7" ht="47.25" x14ac:dyDescent="0.2">
      <c r="A203" s="9" t="s">
        <v>39</v>
      </c>
      <c r="B203" s="10" t="s">
        <v>74</v>
      </c>
      <c r="C203" s="10" t="s">
        <v>71</v>
      </c>
      <c r="D203" s="10" t="s">
        <v>15</v>
      </c>
      <c r="E203" s="11">
        <v>1250</v>
      </c>
      <c r="F203" s="11">
        <v>0</v>
      </c>
      <c r="G203" s="21">
        <f t="shared" si="4"/>
        <v>0</v>
      </c>
    </row>
    <row r="204" spans="1:7" ht="78.75" x14ac:dyDescent="0.2">
      <c r="A204" s="9" t="s">
        <v>164</v>
      </c>
      <c r="B204" s="10" t="s">
        <v>74</v>
      </c>
      <c r="C204" s="10" t="s">
        <v>159</v>
      </c>
      <c r="D204" s="10" t="s">
        <v>12</v>
      </c>
      <c r="E204" s="11">
        <v>86250</v>
      </c>
      <c r="F204" s="11">
        <v>21313.11</v>
      </c>
      <c r="G204" s="21">
        <f t="shared" si="4"/>
        <v>0.24710852173913045</v>
      </c>
    </row>
    <row r="205" spans="1:7" ht="78.75" x14ac:dyDescent="0.2">
      <c r="A205" s="9" t="s">
        <v>164</v>
      </c>
      <c r="B205" s="10" t="s">
        <v>74</v>
      </c>
      <c r="C205" s="10" t="s">
        <v>159</v>
      </c>
      <c r="D205" s="10" t="s">
        <v>96</v>
      </c>
      <c r="E205" s="11">
        <v>1230497.4875</v>
      </c>
      <c r="F205" s="11">
        <v>1773971.53</v>
      </c>
      <c r="G205" s="21">
        <f t="shared" si="4"/>
        <v>1.4416701765106203</v>
      </c>
    </row>
    <row r="206" spans="1:7" ht="204.75" x14ac:dyDescent="0.2">
      <c r="A206" s="9" t="s">
        <v>76</v>
      </c>
      <c r="B206" s="10" t="s">
        <v>74</v>
      </c>
      <c r="C206" s="10" t="s">
        <v>75</v>
      </c>
      <c r="D206" s="10" t="s">
        <v>27</v>
      </c>
      <c r="E206" s="11">
        <v>375000</v>
      </c>
      <c r="F206" s="11">
        <v>0</v>
      </c>
      <c r="G206" s="21">
        <f t="shared" si="4"/>
        <v>0</v>
      </c>
    </row>
    <row r="207" spans="1:7" ht="63" x14ac:dyDescent="0.2">
      <c r="A207" s="9" t="s">
        <v>140</v>
      </c>
      <c r="B207" s="10" t="s">
        <v>77</v>
      </c>
      <c r="C207" s="10" t="s">
        <v>160</v>
      </c>
      <c r="D207" s="10" t="s">
        <v>7</v>
      </c>
      <c r="E207" s="11">
        <v>822345.75</v>
      </c>
      <c r="F207" s="11">
        <v>723819</v>
      </c>
      <c r="G207" s="21">
        <f t="shared" si="4"/>
        <v>0.88018816902744379</v>
      </c>
    </row>
    <row r="208" spans="1:7" ht="63" x14ac:dyDescent="0.2">
      <c r="A208" s="12" t="s">
        <v>140</v>
      </c>
      <c r="B208" s="10" t="s">
        <v>77</v>
      </c>
      <c r="C208" s="10" t="s">
        <v>160</v>
      </c>
      <c r="D208" s="10" t="s">
        <v>8</v>
      </c>
      <c r="E208" s="11">
        <v>248348.25</v>
      </c>
      <c r="F208" s="11">
        <v>150411</v>
      </c>
      <c r="G208" s="21">
        <f t="shared" si="4"/>
        <v>0.60564549981729288</v>
      </c>
    </row>
    <row r="209" spans="1:7" ht="47.25" x14ac:dyDescent="0.2">
      <c r="A209" s="9" t="s">
        <v>141</v>
      </c>
      <c r="B209" s="10" t="s">
        <v>77</v>
      </c>
      <c r="C209" s="10" t="s">
        <v>161</v>
      </c>
      <c r="D209" s="10" t="s">
        <v>7</v>
      </c>
      <c r="E209" s="11">
        <v>960202.5</v>
      </c>
      <c r="F209" s="11">
        <v>766344.2</v>
      </c>
      <c r="G209" s="21">
        <f t="shared" si="4"/>
        <v>0.7981068576680439</v>
      </c>
    </row>
    <row r="210" spans="1:7" ht="47.25" x14ac:dyDescent="0.2">
      <c r="A210" s="9" t="s">
        <v>141</v>
      </c>
      <c r="B210" s="10" t="s">
        <v>77</v>
      </c>
      <c r="C210" s="10" t="s">
        <v>161</v>
      </c>
      <c r="D210" s="10" t="s">
        <v>11</v>
      </c>
      <c r="E210" s="11">
        <v>75000</v>
      </c>
      <c r="F210" s="11">
        <v>0</v>
      </c>
      <c r="G210" s="21">
        <f t="shared" si="4"/>
        <v>0</v>
      </c>
    </row>
    <row r="211" spans="1:7" ht="47.25" x14ac:dyDescent="0.2">
      <c r="A211" s="9" t="s">
        <v>141</v>
      </c>
      <c r="B211" s="10" t="s">
        <v>77</v>
      </c>
      <c r="C211" s="10" t="s">
        <v>161</v>
      </c>
      <c r="D211" s="10" t="s">
        <v>8</v>
      </c>
      <c r="E211" s="11">
        <v>289981</v>
      </c>
      <c r="F211" s="11">
        <v>154504</v>
      </c>
      <c r="G211" s="21">
        <f t="shared" si="4"/>
        <v>0.53280732185901836</v>
      </c>
    </row>
    <row r="212" spans="1:7" ht="47.25" x14ac:dyDescent="0.2">
      <c r="A212" s="9" t="s">
        <v>141</v>
      </c>
      <c r="B212" s="10" t="s">
        <v>77</v>
      </c>
      <c r="C212" s="10" t="s">
        <v>161</v>
      </c>
      <c r="D212" s="10" t="s">
        <v>12</v>
      </c>
      <c r="E212" s="11">
        <v>448750.25</v>
      </c>
      <c r="F212" s="11">
        <v>457276.5</v>
      </c>
      <c r="G212" s="21">
        <f t="shared" si="4"/>
        <v>1.0189999894150477</v>
      </c>
    </row>
    <row r="213" spans="1:7" ht="47.25" x14ac:dyDescent="0.2">
      <c r="A213" s="9" t="s">
        <v>141</v>
      </c>
      <c r="B213" s="10" t="s">
        <v>77</v>
      </c>
      <c r="C213" s="10" t="s">
        <v>161</v>
      </c>
      <c r="D213" s="10" t="s">
        <v>13</v>
      </c>
      <c r="E213" s="11">
        <v>36000</v>
      </c>
      <c r="F213" s="11">
        <v>23379</v>
      </c>
      <c r="G213" s="21">
        <f t="shared" si="4"/>
        <v>0.64941666666666664</v>
      </c>
    </row>
    <row r="214" spans="1:7" ht="47.25" x14ac:dyDescent="0.2">
      <c r="A214" s="9" t="s">
        <v>141</v>
      </c>
      <c r="B214" s="10" t="s">
        <v>77</v>
      </c>
      <c r="C214" s="10" t="s">
        <v>161</v>
      </c>
      <c r="D214" s="10" t="s">
        <v>14</v>
      </c>
      <c r="E214" s="11">
        <v>250</v>
      </c>
      <c r="F214" s="11">
        <v>47</v>
      </c>
      <c r="G214" s="21">
        <f t="shared" si="4"/>
        <v>0.188</v>
      </c>
    </row>
    <row r="215" spans="1:7" ht="78.75" x14ac:dyDescent="0.2">
      <c r="A215" s="9" t="s">
        <v>164</v>
      </c>
      <c r="B215" s="10" t="s">
        <v>77</v>
      </c>
      <c r="C215" s="10" t="s">
        <v>162</v>
      </c>
      <c r="D215" s="10" t="s">
        <v>96</v>
      </c>
      <c r="E215" s="11">
        <v>50000</v>
      </c>
      <c r="F215" s="11">
        <v>3899.24</v>
      </c>
      <c r="G215" s="21">
        <f t="shared" si="4"/>
        <v>7.7984799999999993E-2</v>
      </c>
    </row>
    <row r="216" spans="1:7" ht="31.5" x14ac:dyDescent="0.2">
      <c r="A216" s="9" t="s">
        <v>199</v>
      </c>
      <c r="B216" s="10"/>
      <c r="C216" s="10"/>
      <c r="D216" s="10"/>
      <c r="E216" s="11">
        <f>E217+E218+E219+E220+E221+E222</f>
        <v>2161642.8875000002</v>
      </c>
      <c r="F216" s="11">
        <f>F217+F218+F219+F220+F221+F222</f>
        <v>1650101.98</v>
      </c>
      <c r="G216" s="21">
        <f t="shared" si="4"/>
        <v>0.76335549666503355</v>
      </c>
    </row>
    <row r="217" spans="1:7" ht="47.25" x14ac:dyDescent="0.2">
      <c r="A217" s="9" t="s">
        <v>39</v>
      </c>
      <c r="B217" s="10" t="s">
        <v>78</v>
      </c>
      <c r="C217" s="10" t="s">
        <v>79</v>
      </c>
      <c r="D217" s="10" t="s">
        <v>37</v>
      </c>
      <c r="E217" s="11">
        <v>1285594.2775000001</v>
      </c>
      <c r="F217" s="11">
        <v>1135829.71</v>
      </c>
      <c r="G217" s="21">
        <f t="shared" si="4"/>
        <v>0.88350557394263129</v>
      </c>
    </row>
    <row r="218" spans="1:7" ht="47.25" x14ac:dyDescent="0.2">
      <c r="A218" s="9" t="s">
        <v>39</v>
      </c>
      <c r="B218" s="10" t="s">
        <v>78</v>
      </c>
      <c r="C218" s="10" t="s">
        <v>79</v>
      </c>
      <c r="D218" s="10" t="s">
        <v>38</v>
      </c>
      <c r="E218" s="11">
        <v>388249.47249999997</v>
      </c>
      <c r="F218" s="11">
        <v>234921.85</v>
      </c>
      <c r="G218" s="21">
        <f t="shared" si="4"/>
        <v>0.60507963729429159</v>
      </c>
    </row>
    <row r="219" spans="1:7" ht="47.25" x14ac:dyDescent="0.2">
      <c r="A219" s="9" t="s">
        <v>39</v>
      </c>
      <c r="B219" s="10" t="s">
        <v>78</v>
      </c>
      <c r="C219" s="10" t="s">
        <v>79</v>
      </c>
      <c r="D219" s="10" t="s">
        <v>12</v>
      </c>
      <c r="E219" s="11">
        <v>17500</v>
      </c>
      <c r="F219" s="11">
        <v>12129.73</v>
      </c>
      <c r="G219" s="21">
        <f t="shared" si="4"/>
        <v>0.69312742857142851</v>
      </c>
    </row>
    <row r="220" spans="1:7" ht="47.25" x14ac:dyDescent="0.2">
      <c r="A220" s="5" t="s">
        <v>39</v>
      </c>
      <c r="B220" s="10" t="s">
        <v>78</v>
      </c>
      <c r="C220" s="10" t="s">
        <v>79</v>
      </c>
      <c r="D220" s="10" t="s">
        <v>13</v>
      </c>
      <c r="E220" s="11">
        <v>467299.13750000001</v>
      </c>
      <c r="F220" s="11">
        <v>266962.69</v>
      </c>
      <c r="G220" s="21">
        <f t="shared" si="4"/>
        <v>0.57128864270587276</v>
      </c>
    </row>
    <row r="221" spans="1:7" ht="47.25" x14ac:dyDescent="0.2">
      <c r="A221" s="9" t="s">
        <v>39</v>
      </c>
      <c r="B221" s="10" t="s">
        <v>78</v>
      </c>
      <c r="C221" s="10" t="s">
        <v>79</v>
      </c>
      <c r="D221" s="10" t="s">
        <v>14</v>
      </c>
      <c r="E221" s="11">
        <v>2500</v>
      </c>
      <c r="F221" s="11">
        <v>0</v>
      </c>
      <c r="G221" s="21">
        <f t="shared" si="4"/>
        <v>0</v>
      </c>
    </row>
    <row r="222" spans="1:7" ht="78.75" x14ac:dyDescent="0.2">
      <c r="A222" s="9" t="s">
        <v>164</v>
      </c>
      <c r="B222" s="10" t="s">
        <v>78</v>
      </c>
      <c r="C222" s="10" t="s">
        <v>163</v>
      </c>
      <c r="D222" s="10" t="s">
        <v>96</v>
      </c>
      <c r="E222" s="11">
        <v>500</v>
      </c>
      <c r="F222" s="11">
        <v>258</v>
      </c>
      <c r="G222" s="21">
        <f t="shared" si="4"/>
        <v>0.51600000000000001</v>
      </c>
    </row>
    <row r="223" spans="1:7" ht="110.25" x14ac:dyDescent="0.2">
      <c r="A223" s="5" t="s">
        <v>200</v>
      </c>
      <c r="B223" s="13"/>
      <c r="C223" s="13"/>
      <c r="D223" s="13"/>
      <c r="E223" s="14">
        <f>E224</f>
        <v>19776400</v>
      </c>
      <c r="F223" s="14">
        <f>F224</f>
        <v>11500000</v>
      </c>
      <c r="G223" s="21">
        <f t="shared" si="4"/>
        <v>0.58150118322849453</v>
      </c>
    </row>
    <row r="224" spans="1:7" ht="47.25" x14ac:dyDescent="0.2">
      <c r="A224" s="9" t="s">
        <v>81</v>
      </c>
      <c r="B224" s="10" t="s">
        <v>80</v>
      </c>
      <c r="C224" s="10" t="s">
        <v>99</v>
      </c>
      <c r="D224" s="10" t="s">
        <v>82</v>
      </c>
      <c r="E224" s="11">
        <v>19776400</v>
      </c>
      <c r="F224" s="11">
        <v>11500000</v>
      </c>
      <c r="G224" s="21">
        <f t="shared" si="4"/>
        <v>0.58150118322849453</v>
      </c>
    </row>
  </sheetData>
  <mergeCells count="4">
    <mergeCell ref="A1:G1"/>
    <mergeCell ref="A2:G2"/>
    <mergeCell ref="A3:G3"/>
    <mergeCell ref="A4:I4"/>
  </mergeCells>
  <pageMargins left="0.25" right="0.25" top="0.75" bottom="0.75" header="0.3" footer="0.3"/>
  <pageSetup paperSize="9" orientation="portrait" r:id="rId1"/>
  <headerFooter alignWithMargins="0">
    <oddFooter>&amp;C&amp;"Times New Roman"&amp;10Бюджет Чегемского муниципального района Кабардино-Балкарской Республики&amp;L&amp;R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Бюджет</vt:lpstr>
      <vt:lpstr>Бюджет!APPT</vt:lpstr>
      <vt:lpstr>Бюджет!FIO</vt:lpstr>
      <vt:lpstr>Бюджет!LAST_CELL</vt:lpstr>
      <vt:lpstr>Бюджет!SIGN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Гелястанов</dc:creator>
  <dc:description>POI HSSF rep:2.45.0.101</dc:description>
  <cp:lastModifiedBy>ГЕЛЯСТАНОВ</cp:lastModifiedBy>
  <cp:lastPrinted>2025-04-09T06:41:57Z</cp:lastPrinted>
  <dcterms:created xsi:type="dcterms:W3CDTF">2018-07-03T12:57:30Z</dcterms:created>
  <dcterms:modified xsi:type="dcterms:W3CDTF">2025-04-10T05:09:37Z</dcterms:modified>
</cp:coreProperties>
</file>